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65281" windowWidth="18210" windowHeight="6345" activeTab="0"/>
  </bookViews>
  <sheets>
    <sheet name="Introduction" sheetId="1" r:id="rId1"/>
    <sheet name="LIFEcycle stages" sheetId="2" r:id="rId2"/>
    <sheet name="Acronym &amp; Staff Cost" sheetId="3" r:id="rId3"/>
    <sheet name="Summary" sheetId="4" r:id="rId4"/>
  </sheets>
  <definedNames/>
  <calcPr fullCalcOnLoad="1"/>
</workbook>
</file>

<file path=xl/comments2.xml><?xml version="1.0" encoding="utf-8"?>
<comments xmlns="http://schemas.openxmlformats.org/spreadsheetml/2006/main">
  <authors>
    <author>Rui Miao</author>
    <author>Stephen Grace</author>
  </authors>
  <commentList>
    <comment ref="A15" authorId="0">
      <text>
        <r>
          <rPr>
            <sz val="8"/>
            <rFont val="Tahoma"/>
            <family val="0"/>
          </rPr>
          <t xml:space="preserve">Development of </t>
        </r>
        <r>
          <rPr>
            <b/>
            <sz val="8"/>
            <rFont val="Tahoma"/>
            <family val="2"/>
          </rPr>
          <t>Selection Policy</t>
        </r>
        <r>
          <rPr>
            <sz val="8"/>
            <rFont val="Tahoma"/>
            <family val="0"/>
          </rPr>
          <t xml:space="preserve"> for the collection.</t>
        </r>
      </text>
    </comment>
    <comment ref="A16" authorId="0">
      <text>
        <r>
          <rPr>
            <sz val="8"/>
            <rFont val="Tahoma"/>
            <family val="2"/>
          </rPr>
          <t xml:space="preserve">The application of the selection process, guided by the </t>
        </r>
        <r>
          <rPr>
            <b/>
            <sz val="8"/>
            <rFont val="Tahoma"/>
            <family val="2"/>
          </rPr>
          <t>Selection Policy.</t>
        </r>
      </text>
    </comment>
    <comment ref="A17" authorId="0">
      <text>
        <r>
          <rPr>
            <sz val="8"/>
            <rFont val="Tahoma"/>
            <family val="2"/>
          </rPr>
          <t xml:space="preserve">Recording of </t>
        </r>
        <r>
          <rPr>
            <b/>
            <sz val="8"/>
            <rFont val="Tahoma"/>
            <family val="2"/>
          </rPr>
          <t>metadata</t>
        </r>
        <r>
          <rPr>
            <sz val="8"/>
            <rFont val="Tahoma"/>
            <family val="2"/>
          </rPr>
          <t xml:space="preserve"> describing the scope, results and justification for the selection decisions.</t>
        </r>
      </text>
    </comment>
    <comment ref="A19" authorId="0">
      <text>
        <r>
          <rPr>
            <sz val="8"/>
            <rFont val="Tahoma"/>
            <family val="2"/>
          </rPr>
          <t xml:space="preserve">Specification of submission requirements for producers/depositors.
</t>
        </r>
      </text>
    </comment>
    <comment ref="A20" authorId="0">
      <text>
        <r>
          <rPr>
            <sz val="8"/>
            <rFont val="Tahoma"/>
            <family val="2"/>
          </rPr>
          <t>Communication and negotiation with producers/depositors.</t>
        </r>
      </text>
    </comment>
    <comment ref="A22" authorId="0">
      <text>
        <r>
          <rPr>
            <sz val="8"/>
            <rFont val="Tahoma"/>
            <family val="2"/>
          </rPr>
          <t>Recording of metadata relating to submission requirements.</t>
        </r>
      </text>
    </comment>
    <comment ref="A24" authorId="0">
      <text>
        <r>
          <rPr>
            <sz val="8"/>
            <rFont val="Tahoma"/>
            <family val="2"/>
          </rPr>
          <t>This might include investigating the current IPR situation and who the relevant IPR holders are.</t>
        </r>
      </text>
    </comment>
    <comment ref="A25" authorId="0">
      <text>
        <r>
          <rPr>
            <sz val="8"/>
            <rFont val="Tahoma"/>
            <family val="2"/>
          </rPr>
          <t>Negotiation of rights to preserve and provide access with producers/depositors.</t>
        </r>
      </text>
    </comment>
    <comment ref="A26" authorId="0">
      <text>
        <r>
          <rPr>
            <sz val="8"/>
            <rFont val="Tahoma"/>
            <family val="2"/>
          </rPr>
          <t>Negotiation of rights to provide access with producers/depositors.</t>
        </r>
      </text>
    </comment>
    <comment ref="A27" authorId="0">
      <text>
        <r>
          <rPr>
            <sz val="8"/>
            <rFont val="Tahoma"/>
            <family val="2"/>
          </rPr>
          <t>Recording of right metadata.</t>
        </r>
      </text>
    </comment>
    <comment ref="A29" authorId="0">
      <text>
        <r>
          <rPr>
            <sz val="8"/>
            <rFont val="Tahoma"/>
            <family val="2"/>
          </rPr>
          <t>Ordering and re-ordering of the object, where it has been found to be of an insufficient level of quality during the Check-in or Quality Assurance processes.</t>
        </r>
      </text>
    </comment>
    <comment ref="A30" authorId="0">
      <text>
        <r>
          <rPr>
            <sz val="8"/>
            <rFont val="Tahoma"/>
            <family val="2"/>
          </rPr>
          <t>invoicing and administration for payments made.</t>
        </r>
      </text>
    </comment>
    <comment ref="A31" authorId="0">
      <text>
        <r>
          <rPr>
            <sz val="8"/>
            <rFont val="Tahoma"/>
            <family val="2"/>
          </rPr>
          <t>Record ordering and invoicing metadata.</t>
        </r>
      </text>
    </comment>
    <comment ref="A33" authorId="0">
      <text>
        <r>
          <rPr>
            <sz val="8"/>
            <rFont val="Tahoma"/>
            <family val="2"/>
          </rPr>
          <t>Transport of the object to the preserving organisation.</t>
        </r>
        <r>
          <rPr>
            <sz val="8"/>
            <rFont val="Tahoma"/>
            <family val="0"/>
          </rPr>
          <t xml:space="preserve">
</t>
        </r>
      </text>
    </comment>
    <comment ref="A34" authorId="0">
      <text>
        <r>
          <rPr>
            <sz val="8"/>
            <rFont val="Tahoma"/>
            <family val="2"/>
          </rPr>
          <t>Record obtaining metadata.</t>
        </r>
      </text>
    </comment>
    <comment ref="A36" authorId="0">
      <text>
        <r>
          <rPr>
            <sz val="8"/>
            <rFont val="Tahoma"/>
            <family val="2"/>
          </rPr>
          <t>Verify titles, issues, filenames.</t>
        </r>
        <r>
          <rPr>
            <sz val="8"/>
            <rFont val="Tahoma"/>
            <family val="0"/>
          </rPr>
          <t xml:space="preserve">
</t>
        </r>
      </text>
    </comment>
    <comment ref="A37" authorId="0">
      <text>
        <r>
          <rPr>
            <sz val="8"/>
            <rFont val="Tahoma"/>
            <family val="2"/>
          </rPr>
          <t>Verify checksums.</t>
        </r>
      </text>
    </comment>
    <comment ref="A38" authorId="0">
      <text>
        <r>
          <rPr>
            <sz val="8"/>
            <rFont val="Tahoma"/>
            <family val="2"/>
          </rPr>
          <t>Record check-in metadata.</t>
        </r>
      </text>
    </comment>
    <comment ref="A43" authorId="0">
      <text>
        <r>
          <rPr>
            <sz val="8"/>
            <rFont val="Tahoma"/>
            <family val="2"/>
          </rPr>
          <t>Description of quality requirements and required mitigation actions should quality requirements not be met. Policy for sampling of objects for QA (if applicable).</t>
        </r>
      </text>
    </comment>
    <comment ref="A44" authorId="0">
      <text>
        <r>
          <rPr>
            <sz val="8"/>
            <rFont val="Tahoma"/>
            <family val="2"/>
          </rPr>
          <t>Characterisation of the digital objects. Identification of file format, and assessment of whether the object is valid, well formed, and/or renders correctly with current access software.</t>
        </r>
      </text>
    </comment>
    <comment ref="A46" authorId="0">
      <text>
        <r>
          <rPr>
            <sz val="8"/>
            <rFont val="Tahoma"/>
            <family val="2"/>
          </rPr>
          <t>Action to mitigate quality issues (might include virus cleaning or re-ordering or obtaining the digital object).</t>
        </r>
      </text>
    </comment>
    <comment ref="A47" authorId="0">
      <text>
        <r>
          <rPr>
            <sz val="8"/>
            <rFont val="Tahoma"/>
            <family val="2"/>
          </rPr>
          <t>Record QA metadata.</t>
        </r>
        <r>
          <rPr>
            <sz val="8"/>
            <rFont val="Tahoma"/>
            <family val="0"/>
          </rPr>
          <t xml:space="preserve">
</t>
        </r>
      </text>
    </comment>
    <comment ref="A45" authorId="0">
      <text>
        <r>
          <rPr>
            <sz val="8"/>
            <rFont val="Tahoma"/>
            <family val="2"/>
          </rPr>
          <t>Assessment of whether the content of the digital object is of an expected, agreed or sufficient level of quality. Typically, a manual process on a sample of the ingested objects.</t>
        </r>
      </text>
    </comment>
    <comment ref="A49" authorId="0">
      <text>
        <r>
          <rPr>
            <sz val="8"/>
            <rFont val="Tahoma"/>
            <family val="2"/>
          </rPr>
          <t>Commit the digital object to the repository.</t>
        </r>
      </text>
    </comment>
    <comment ref="A50" authorId="0">
      <text>
        <r>
          <rPr>
            <sz val="8"/>
            <rFont val="Tahoma"/>
            <family val="2"/>
          </rPr>
          <t>Record Deposit metadata.</t>
        </r>
        <r>
          <rPr>
            <sz val="8"/>
            <rFont val="Tahoma"/>
            <family val="0"/>
          </rPr>
          <t xml:space="preserve">
</t>
        </r>
      </text>
    </comment>
    <comment ref="A52" authorId="0">
      <text>
        <r>
          <rPr>
            <sz val="8"/>
            <rFont val="Tahoma"/>
            <family val="2"/>
          </rPr>
          <t>Update holdings records.</t>
        </r>
      </text>
    </comment>
    <comment ref="A53" authorId="0">
      <text>
        <r>
          <rPr>
            <sz val="8"/>
            <rFont val="Tahoma"/>
            <family val="2"/>
          </rPr>
          <t>Record Holdings Update metadata.</t>
        </r>
      </text>
    </comment>
    <comment ref="A55" authorId="0">
      <text>
        <r>
          <rPr>
            <sz val="8"/>
            <rFont val="Tahoma"/>
            <family val="2"/>
          </rPr>
          <t>Creation of indices for use within search engines.</t>
        </r>
      </text>
    </comment>
    <comment ref="A56" authorId="0">
      <text>
        <r>
          <rPr>
            <sz val="8"/>
            <rFont val="Tahoma"/>
            <family val="2"/>
          </rPr>
          <t>Linking the object to entries in relevant finding aids.</t>
        </r>
        <r>
          <rPr>
            <sz val="8"/>
            <rFont val="Tahoma"/>
            <family val="0"/>
          </rPr>
          <t xml:space="preserve">
</t>
        </r>
      </text>
    </comment>
    <comment ref="A57" authorId="0">
      <text>
        <r>
          <rPr>
            <sz val="8"/>
            <rFont val="Tahoma"/>
            <family val="2"/>
          </rPr>
          <t>Record Reference Linking metadata.</t>
        </r>
        <r>
          <rPr>
            <sz val="8"/>
            <rFont val="Tahoma"/>
            <family val="0"/>
          </rPr>
          <t xml:space="preserve">
</t>
        </r>
      </text>
    </comment>
    <comment ref="A61" authorId="0">
      <text>
        <r>
          <rPr>
            <sz val="8"/>
            <rFont val="Tahoma"/>
            <family val="2"/>
          </rPr>
          <t>where metadata accompanying the ingested digital object is stored, converted or reuses.</t>
        </r>
      </text>
    </comment>
    <comment ref="A62" authorId="0">
      <text>
        <r>
          <rPr>
            <sz val="8"/>
            <rFont val="Tahoma"/>
            <family val="0"/>
          </rPr>
          <t>where new metadata is created, typically as part of a manual cataloguing process</t>
        </r>
      </text>
    </comment>
    <comment ref="A63" authorId="0">
      <text>
        <r>
          <rPr>
            <sz val="8"/>
            <rFont val="Tahoma"/>
            <family val="2"/>
          </rPr>
          <t>where metadata is extracted from the digital object, typically as part of an automated characterisation or metadata extraction process.</t>
        </r>
      </text>
    </comment>
    <comment ref="A68" authorId="0">
      <text>
        <r>
          <rPr>
            <sz val="8"/>
            <rFont val="Tahoma"/>
            <family val="2"/>
          </rPr>
          <t>Monitoring for the need to upgrade or update systems or hardware due to technology obsolescence.</t>
        </r>
      </text>
    </comment>
    <comment ref="A70" authorId="0">
      <text>
        <r>
          <rPr>
            <sz val="8"/>
            <rFont val="Tahoma"/>
            <family val="2"/>
          </rPr>
          <t>Maintenance and auditing of repository system security.</t>
        </r>
      </text>
    </comment>
    <comment ref="A72" authorId="0">
      <text>
        <r>
          <rPr>
            <sz val="8"/>
            <rFont val="Tahoma"/>
            <family val="2"/>
          </rPr>
          <t>Recording and reporting of statistics.</t>
        </r>
      </text>
    </comment>
    <comment ref="A73" authorId="0">
      <text>
        <r>
          <rPr>
            <sz val="8"/>
            <rFont val="Tahoma"/>
            <family val="2"/>
          </rPr>
          <t>Planning for recovery and re-establishment of the repository in the event of disaster.</t>
        </r>
        <r>
          <rPr>
            <sz val="8"/>
            <rFont val="Tahoma"/>
            <family val="0"/>
          </rPr>
          <t xml:space="preserve">
</t>
        </r>
      </text>
    </comment>
    <comment ref="A74" authorId="0">
      <text>
        <r>
          <rPr>
            <sz val="8"/>
            <rFont val="Tahoma"/>
            <family val="2"/>
          </rPr>
          <t>Management processes associated with effective maintenance and synchronisation of multiple node storage.</t>
        </r>
        <r>
          <rPr>
            <sz val="8"/>
            <rFont val="Tahoma"/>
            <family val="0"/>
          </rPr>
          <t xml:space="preserve">
</t>
        </r>
      </text>
    </comment>
    <comment ref="A75" authorId="0">
      <text>
        <r>
          <rPr>
            <sz val="8"/>
            <rFont val="Tahoma"/>
            <family val="2"/>
          </rPr>
          <t>Procurement of storage hardware.</t>
        </r>
      </text>
    </comment>
    <comment ref="A77" authorId="0">
      <text>
        <r>
          <rPr>
            <sz val="8"/>
            <rFont val="Tahoma"/>
            <family val="2"/>
          </rPr>
          <t>Costs associated with hardware purchases.</t>
        </r>
      </text>
    </comment>
    <comment ref="A78" authorId="0">
      <text>
        <r>
          <rPr>
            <sz val="8"/>
            <rFont val="Tahoma"/>
            <family val="2"/>
          </rPr>
          <t>Maintenance and support necessary to keep the storage fully functional over time.</t>
        </r>
        <r>
          <rPr>
            <sz val="8"/>
            <rFont val="Tahoma"/>
            <family val="0"/>
          </rPr>
          <t xml:space="preserve">
</t>
        </r>
      </text>
    </comment>
    <comment ref="A80" authorId="0">
      <text>
        <r>
          <rPr>
            <sz val="8"/>
            <rFont val="Tahoma"/>
            <family val="2"/>
          </rPr>
          <t>Moving digital objects to new hardware.</t>
        </r>
        <r>
          <rPr>
            <sz val="8"/>
            <rFont val="Tahoma"/>
            <family val="0"/>
          </rPr>
          <t xml:space="preserve">
</t>
        </r>
      </text>
    </comment>
    <comment ref="A82" authorId="0">
      <text>
        <r>
          <rPr>
            <sz val="8"/>
            <rFont val="Tahoma"/>
            <family val="2"/>
          </rPr>
          <t>Development of backup policy and procedure.</t>
        </r>
        <r>
          <rPr>
            <sz val="8"/>
            <rFont val="Tahoma"/>
            <family val="0"/>
          </rPr>
          <t xml:space="preserve">
</t>
        </r>
      </text>
    </comment>
    <comment ref="A83" authorId="0">
      <text>
        <r>
          <rPr>
            <sz val="8"/>
            <rFont val="Tahoma"/>
            <family val="2"/>
          </rPr>
          <t>Planned backup activity.</t>
        </r>
      </text>
    </comment>
    <comment ref="A84" authorId="0">
      <text>
        <r>
          <rPr>
            <sz val="8"/>
            <rFont val="Tahoma"/>
            <family val="2"/>
          </rPr>
          <t>Irregular (and hopefully infrequent) recovery of data from backups.</t>
        </r>
        <r>
          <rPr>
            <sz val="8"/>
            <rFont val="Tahoma"/>
            <family val="0"/>
          </rPr>
          <t xml:space="preserve">
</t>
        </r>
      </text>
    </comment>
    <comment ref="A86" authorId="0">
      <text>
        <r>
          <rPr>
            <sz val="8"/>
            <rFont val="Tahoma"/>
            <family val="2"/>
          </rPr>
          <t>Automated auditing of stored objects ensuring matching re-generated checksums with previously sorted checksums to identify changes or loss of content.</t>
        </r>
      </text>
    </comment>
    <comment ref="A87" authorId="0">
      <text>
        <r>
          <rPr>
            <sz val="8"/>
            <rFont val="Tahoma"/>
            <family val="2"/>
          </rPr>
          <t>Manually inspection of a sample of digital objects to ensure they can be retrieved and rendered as expected.</t>
        </r>
        <r>
          <rPr>
            <sz val="8"/>
            <rFont val="Tahoma"/>
            <family val="0"/>
          </rPr>
          <t xml:space="preserve">
</t>
        </r>
      </text>
    </comment>
    <comment ref="A88" authorId="0">
      <text>
        <r>
          <rPr>
            <sz val="8"/>
            <rFont val="Tahoma"/>
            <family val="2"/>
          </rPr>
          <t>Record Inspection metadata.</t>
        </r>
      </text>
    </comment>
    <comment ref="A93" authorId="0">
      <text>
        <r>
          <rPr>
            <sz val="8"/>
            <rFont val="Tahoma"/>
            <family val="2"/>
          </rPr>
          <t>Focusing on technology changes in areas such as file formats, rendering tools, environments.</t>
        </r>
        <r>
          <rPr>
            <sz val="8"/>
            <rFont val="Tahoma"/>
            <family val="0"/>
          </rPr>
          <t xml:space="preserve">
</t>
        </r>
      </text>
    </comment>
    <comment ref="A94" authorId="0">
      <text>
        <r>
          <rPr>
            <sz val="8"/>
            <rFont val="Tahoma"/>
            <family val="2"/>
          </rPr>
          <t>Capturing preservation planning requirements from the preserving organisations preservation policy and broader organisational strategy.</t>
        </r>
      </text>
    </comment>
    <comment ref="A95" authorId="0">
      <text>
        <r>
          <rPr>
            <sz val="8"/>
            <rFont val="Tahoma"/>
            <family val="2"/>
          </rPr>
          <t>Gathering requirements influenced by the end users of the objects.</t>
        </r>
      </text>
    </comment>
    <comment ref="A97" authorId="0">
      <text>
        <r>
          <rPr>
            <sz val="8"/>
            <rFont val="Tahoma"/>
            <family val="2"/>
          </rPr>
          <t>Monitoring of the producer of the digital objects (if applicable).</t>
        </r>
        <r>
          <rPr>
            <sz val="8"/>
            <rFont val="Tahoma"/>
            <family val="0"/>
          </rPr>
          <t xml:space="preserve">
</t>
        </r>
      </text>
    </comment>
    <comment ref="A98" authorId="0">
      <text>
        <r>
          <rPr>
            <sz val="8"/>
            <rFont val="Tahoma"/>
            <family val="2"/>
          </rPr>
          <t>Recording of requirements for preservation planning based on information gathered by preservation watch activities.</t>
        </r>
        <r>
          <rPr>
            <sz val="8"/>
            <rFont val="Tahoma"/>
            <family val="0"/>
          </rPr>
          <t xml:space="preserve">
</t>
        </r>
      </text>
    </comment>
    <comment ref="A100" authorId="0">
      <text>
        <r>
          <rPr>
            <sz val="8"/>
            <rFont val="Tahoma"/>
            <family val="2"/>
          </rPr>
          <t>Assessment of planning requirements and preservation solutions, and development of preservation plans.</t>
        </r>
      </text>
    </comment>
    <comment ref="A101" authorId="0">
      <text>
        <r>
          <rPr>
            <sz val="8"/>
            <rFont val="Tahoma"/>
            <family val="2"/>
          </rPr>
          <t>Updating preservation metadata, such as Representation solutions, and development of preservation plans.</t>
        </r>
      </text>
    </comment>
    <comment ref="A103" authorId="0">
      <text>
        <r>
          <rPr>
            <sz val="8"/>
            <rFont val="Tahoma"/>
            <family val="2"/>
          </rPr>
          <t>Obtain/integrate new preservation action tool.</t>
        </r>
      </text>
    </comment>
    <comment ref="A104" authorId="0">
      <text>
        <r>
          <rPr>
            <sz val="8"/>
            <rFont val="Tahoma"/>
            <family val="2"/>
          </rPr>
          <t>Updating preservation metadata, such as Representation Information, based on preservation planning conclusions.</t>
        </r>
      </text>
    </comment>
    <comment ref="A105" authorId="0">
      <text>
        <r>
          <rPr>
            <sz val="8"/>
            <rFont val="Tahoma"/>
            <family val="2"/>
          </rPr>
          <t>Perform an evaluation and quality assurance.</t>
        </r>
      </text>
    </comment>
    <comment ref="A106" authorId="0">
      <text>
        <r>
          <rPr>
            <sz val="8"/>
            <rFont val="Tahoma"/>
            <family val="2"/>
          </rPr>
          <t>Record Preservation Action metadata.</t>
        </r>
        <r>
          <rPr>
            <sz val="8"/>
            <rFont val="Tahoma"/>
            <family val="0"/>
          </rPr>
          <t xml:space="preserve">
</t>
        </r>
      </text>
    </comment>
    <comment ref="A118" authorId="0">
      <text>
        <r>
          <rPr>
            <sz val="8"/>
            <rFont val="Tahoma"/>
            <family val="2"/>
          </rPr>
          <t>Retrieval of digital objects and Provision of access to users.</t>
        </r>
        <r>
          <rPr>
            <sz val="8"/>
            <rFont val="Tahoma"/>
            <family val="0"/>
          </rPr>
          <t xml:space="preserve">
</t>
        </r>
      </text>
    </comment>
    <comment ref="A119" authorId="0">
      <text>
        <r>
          <rPr>
            <sz val="8"/>
            <rFont val="Tahoma"/>
            <family val="2"/>
          </rPr>
          <t>Provision of software and/or information to facilitate rendering of the digital objects by the user.</t>
        </r>
        <r>
          <rPr>
            <sz val="8"/>
            <rFont val="Tahoma"/>
            <family val="0"/>
          </rPr>
          <t xml:space="preserve">
</t>
        </r>
      </text>
    </comment>
    <comment ref="A120" authorId="0">
      <text>
        <r>
          <rPr>
            <sz val="8"/>
            <rFont val="Tahoma"/>
            <family val="2"/>
          </rPr>
          <t>Record usage metadata.</t>
        </r>
        <r>
          <rPr>
            <sz val="8"/>
            <rFont val="Tahoma"/>
            <family val="0"/>
          </rPr>
          <t xml:space="preserve">
</t>
        </r>
      </text>
    </comment>
    <comment ref="A122" authorId="0">
      <text>
        <r>
          <rPr>
            <sz val="8"/>
            <rFont val="Tahoma"/>
            <family val="2"/>
          </rPr>
          <t>Restriction of access to those users allowed to use the digital objects.</t>
        </r>
      </text>
    </comment>
    <comment ref="A123" authorId="0">
      <text>
        <r>
          <rPr>
            <sz val="8"/>
            <rFont val="Tahoma"/>
            <family val="2"/>
          </rPr>
          <t>Restriction of uses of the digital objects.</t>
        </r>
        <r>
          <rPr>
            <sz val="8"/>
            <rFont val="Tahoma"/>
            <family val="0"/>
          </rPr>
          <t xml:space="preserve">
</t>
        </r>
      </text>
    </comment>
    <comment ref="A124" authorId="0">
      <text>
        <r>
          <rPr>
            <sz val="8"/>
            <rFont val="Tahoma"/>
            <family val="2"/>
          </rPr>
          <t>Record usage metadata.</t>
        </r>
      </text>
    </comment>
    <comment ref="H75" authorId="1">
      <text>
        <r>
          <rPr>
            <b/>
            <sz val="8"/>
            <rFont val="Tahoma"/>
            <family val="0"/>
          </rPr>
          <t>Stephen Grace:</t>
        </r>
        <r>
          <rPr>
            <sz val="8"/>
            <rFont val="Tahoma"/>
            <family val="0"/>
          </rPr>
          <t xml:space="preserve">
1W of AM 1160 and 2W 545+545 of SA time every four years</t>
        </r>
      </text>
    </comment>
    <comment ref="H77" authorId="1">
      <text>
        <r>
          <rPr>
            <b/>
            <sz val="8"/>
            <rFont val="Tahoma"/>
            <family val="0"/>
          </rPr>
          <t>Stephen Grace:</t>
        </r>
        <r>
          <rPr>
            <sz val="8"/>
            <rFont val="Tahoma"/>
            <family val="0"/>
          </rPr>
          <t xml:space="preserve">
£55k replacement of entire  infrastructure, based on data costs case study: 25% assigned here 13750</t>
        </r>
      </text>
    </comment>
    <comment ref="H78" authorId="1">
      <text>
        <r>
          <rPr>
            <b/>
            <sz val="8"/>
            <rFont val="Tahoma"/>
            <family val="0"/>
          </rPr>
          <t>Stephen Grace:</t>
        </r>
        <r>
          <rPr>
            <sz val="8"/>
            <rFont val="Tahoma"/>
            <family val="0"/>
          </rPr>
          <t xml:space="preserve">
£25k based on data costs case study; 25% assigned here £6250</t>
        </r>
      </text>
    </comment>
    <comment ref="D74" authorId="1">
      <text>
        <r>
          <rPr>
            <b/>
            <sz val="8"/>
            <rFont val="Tahoma"/>
            <family val="0"/>
          </rPr>
          <t>Stephen Grace:</t>
        </r>
        <r>
          <rPr>
            <sz val="8"/>
            <rFont val="Tahoma"/>
            <family val="0"/>
          </rPr>
          <t xml:space="preserve">
A quarter of full costs attributed to SHERPA DP (£31k/4)</t>
        </r>
      </text>
    </comment>
    <comment ref="G43" authorId="1">
      <text>
        <r>
          <rPr>
            <b/>
            <sz val="8"/>
            <rFont val="Tahoma"/>
            <family val="0"/>
          </rPr>
          <t>Stephen Grace:</t>
        </r>
        <r>
          <rPr>
            <sz val="8"/>
            <rFont val="Tahoma"/>
            <family val="0"/>
          </rPr>
          <t xml:space="preserve">
1D of AM time every 4years to review QA policy/procedures already established</t>
        </r>
      </text>
    </comment>
    <comment ref="G15" authorId="1">
      <text>
        <r>
          <rPr>
            <b/>
            <sz val="8"/>
            <rFont val="Tahoma"/>
            <family val="0"/>
          </rPr>
          <t>Stephen Grace:</t>
        </r>
        <r>
          <rPr>
            <sz val="8"/>
            <rFont val="Tahoma"/>
            <family val="0"/>
          </rPr>
          <t xml:space="preserve">
1D of AM time to review policy</t>
        </r>
      </text>
    </comment>
    <comment ref="E15" authorId="1">
      <text>
        <r>
          <rPr>
            <b/>
            <sz val="8"/>
            <rFont val="Tahoma"/>
            <family val="0"/>
          </rPr>
          <t>Stephen Grace:</t>
        </r>
        <r>
          <rPr>
            <sz val="8"/>
            <rFont val="Tahoma"/>
            <family val="0"/>
          </rPr>
          <t xml:space="preserve">
</t>
        </r>
      </text>
    </comment>
    <comment ref="D34" authorId="1">
      <text>
        <r>
          <rPr>
            <b/>
            <sz val="8"/>
            <rFont val="Tahoma"/>
            <family val="0"/>
          </rPr>
          <t>Stephen Grace:</t>
        </r>
        <r>
          <rPr>
            <sz val="8"/>
            <rFont val="Tahoma"/>
            <family val="0"/>
          </rPr>
          <t xml:space="preserve">
Grant from CURL to 5 project partners to set up OAI-PMH at data providers: one-off cost</t>
        </r>
      </text>
    </comment>
    <comment ref="D30" authorId="1">
      <text>
        <r>
          <rPr>
            <b/>
            <sz val="8"/>
            <rFont val="Tahoma"/>
            <family val="0"/>
          </rPr>
          <t>Stephen Grace:</t>
        </r>
        <r>
          <rPr>
            <sz val="8"/>
            <rFont val="Tahoma"/>
            <family val="0"/>
          </rPr>
          <t xml:space="preserve">
No invoice in project-funded year so free</t>
        </r>
      </text>
    </comment>
    <comment ref="A8" authorId="1">
      <text>
        <r>
          <rPr>
            <b/>
            <sz val="8"/>
            <rFont val="Tahoma"/>
            <family val="0"/>
          </rPr>
          <t>Stephen Grace:</t>
        </r>
        <r>
          <rPr>
            <sz val="8"/>
            <rFont val="Tahoma"/>
            <family val="0"/>
          </rPr>
          <t xml:space="preserve">
No creation activity in SHERPA DP project!</t>
        </r>
      </text>
    </comment>
    <comment ref="D22" authorId="1">
      <text>
        <r>
          <rPr>
            <b/>
            <sz val="8"/>
            <rFont val="Tahoma"/>
            <family val="0"/>
          </rPr>
          <t>Stephen Grace:</t>
        </r>
        <r>
          <rPr>
            <sz val="8"/>
            <rFont val="Tahoma"/>
            <family val="0"/>
          </rPr>
          <t xml:space="preserve">
Developer time £39846 to create OAI-PMH and integrate harvester with AHDS Fedora repository, plus 4W of PO time for survey £3820</t>
        </r>
      </text>
    </comment>
    <comment ref="D19" authorId="1">
      <text>
        <r>
          <rPr>
            <b/>
            <sz val="8"/>
            <rFont val="Tahoma"/>
            <family val="0"/>
          </rPr>
          <t>Stephen Grace:</t>
        </r>
        <r>
          <rPr>
            <sz val="8"/>
            <rFont val="Tahoma"/>
            <family val="0"/>
          </rPr>
          <t xml:space="preserve">
Policy implied in harvesting everything made available by Irs, so no need to write it</t>
        </r>
      </text>
    </comment>
    <comment ref="D15" authorId="1">
      <text>
        <r>
          <rPr>
            <b/>
            <sz val="8"/>
            <rFont val="Tahoma"/>
            <family val="0"/>
          </rPr>
          <t>Stephen Grace:</t>
        </r>
        <r>
          <rPr>
            <sz val="8"/>
            <rFont val="Tahoma"/>
            <family val="0"/>
          </rPr>
          <t xml:space="preserve">
</t>
        </r>
      </text>
    </comment>
    <comment ref="D20" authorId="1">
      <text>
        <r>
          <rPr>
            <b/>
            <sz val="8"/>
            <rFont val="Tahoma"/>
            <family val="0"/>
          </rPr>
          <t>Stephen Grace:</t>
        </r>
        <r>
          <rPr>
            <sz val="8"/>
            <rFont val="Tahoma"/>
            <family val="0"/>
          </rPr>
          <t xml:space="preserve">
No negotiation in project</t>
        </r>
      </text>
    </comment>
    <comment ref="D24" authorId="1">
      <text>
        <r>
          <rPr>
            <b/>
            <sz val="8"/>
            <rFont val="Tahoma"/>
            <family val="0"/>
          </rPr>
          <t>Stephen Grace:</t>
        </r>
        <r>
          <rPr>
            <sz val="8"/>
            <rFont val="Tahoma"/>
            <family val="0"/>
          </rPr>
          <t xml:space="preserve">
IPR covered by consortium agreement to publish target for harvesting</t>
        </r>
      </text>
    </comment>
    <comment ref="D25" authorId="1">
      <text>
        <r>
          <rPr>
            <b/>
            <sz val="8"/>
            <rFont val="Tahoma"/>
            <family val="0"/>
          </rPr>
          <t>Stephen Grace:</t>
        </r>
        <r>
          <rPr>
            <sz val="8"/>
            <rFont val="Tahoma"/>
            <family val="0"/>
          </rPr>
          <t xml:space="preserve">
Repositories responsible for rights issues</t>
        </r>
      </text>
    </comment>
    <comment ref="D29" authorId="1">
      <text>
        <r>
          <rPr>
            <b/>
            <sz val="8"/>
            <rFont val="Tahoma"/>
            <family val="0"/>
          </rPr>
          <t>Stephen Grace:</t>
        </r>
        <r>
          <rPr>
            <sz val="8"/>
            <rFont val="Tahoma"/>
            <family val="0"/>
          </rPr>
          <t xml:space="preserve">
Objects not retrieved, only metadata records</t>
        </r>
      </text>
    </comment>
    <comment ref="D36" authorId="1">
      <text>
        <r>
          <rPr>
            <b/>
            <sz val="8"/>
            <rFont val="Tahoma"/>
            <family val="0"/>
          </rPr>
          <t>Stephen Grace:</t>
        </r>
        <r>
          <rPr>
            <sz val="8"/>
            <rFont val="Tahoma"/>
            <family val="0"/>
          </rPr>
          <t xml:space="preserve">
1hr £26 of PO per month to compare log files</t>
        </r>
      </text>
    </comment>
    <comment ref="D37" authorId="1">
      <text>
        <r>
          <rPr>
            <b/>
            <sz val="8"/>
            <rFont val="Tahoma"/>
            <family val="0"/>
          </rPr>
          <t>Stephen Grace:</t>
        </r>
        <r>
          <rPr>
            <sz val="8"/>
            <rFont val="Tahoma"/>
            <family val="0"/>
          </rPr>
          <t xml:space="preserve">
Automated process so no cost</t>
        </r>
      </text>
    </comment>
    <comment ref="N19" authorId="1">
      <text>
        <r>
          <rPr>
            <b/>
            <sz val="8"/>
            <rFont val="Tahoma"/>
            <family val="0"/>
          </rPr>
          <t>Stephen Grace:</t>
        </r>
        <r>
          <rPr>
            <sz val="8"/>
            <rFont val="Tahoma"/>
            <family val="0"/>
          </rPr>
          <t xml:space="preserve">
1H of PO time to review existing arrangements each year</t>
        </r>
      </text>
    </comment>
    <comment ref="E36" authorId="1">
      <text>
        <r>
          <rPr>
            <b/>
            <sz val="8"/>
            <rFont val="Tahoma"/>
            <family val="0"/>
          </rPr>
          <t>Stephen Grace:</t>
        </r>
        <r>
          <rPr>
            <sz val="8"/>
            <rFont val="Tahoma"/>
            <family val="0"/>
          </rPr>
          <t xml:space="preserve">
1hr £26 of PO per month to compare log files</t>
        </r>
      </text>
    </comment>
    <comment ref="F36" authorId="1">
      <text>
        <r>
          <rPr>
            <b/>
            <sz val="8"/>
            <rFont val="Tahoma"/>
            <family val="0"/>
          </rPr>
          <t>Stephen Grace:</t>
        </r>
        <r>
          <rPr>
            <sz val="8"/>
            <rFont val="Tahoma"/>
            <family val="0"/>
          </rPr>
          <t xml:space="preserve">
1hr £26 of PO per month to compare log files</t>
        </r>
      </text>
    </comment>
    <comment ref="G36" authorId="1">
      <text>
        <r>
          <rPr>
            <b/>
            <sz val="8"/>
            <rFont val="Tahoma"/>
            <family val="0"/>
          </rPr>
          <t>Stephen Grace:</t>
        </r>
        <r>
          <rPr>
            <sz val="8"/>
            <rFont val="Tahoma"/>
            <family val="0"/>
          </rPr>
          <t xml:space="preserve">
1hr £26 of PO per month to compare log files</t>
        </r>
      </text>
    </comment>
    <comment ref="H36" authorId="1">
      <text>
        <r>
          <rPr>
            <b/>
            <sz val="8"/>
            <rFont val="Tahoma"/>
            <family val="0"/>
          </rPr>
          <t>Stephen Grace:</t>
        </r>
        <r>
          <rPr>
            <sz val="8"/>
            <rFont val="Tahoma"/>
            <family val="0"/>
          </rPr>
          <t xml:space="preserve">
1hr £26 of PO per month to compare log files</t>
        </r>
      </text>
    </comment>
    <comment ref="J36" authorId="1">
      <text>
        <r>
          <rPr>
            <b/>
            <sz val="8"/>
            <rFont val="Tahoma"/>
            <family val="0"/>
          </rPr>
          <t>Stephen Grace:</t>
        </r>
        <r>
          <rPr>
            <sz val="8"/>
            <rFont val="Tahoma"/>
            <family val="0"/>
          </rPr>
          <t xml:space="preserve">
1hr £26 of PO per month to compare log files</t>
        </r>
      </text>
    </comment>
    <comment ref="K36" authorId="1">
      <text>
        <r>
          <rPr>
            <b/>
            <sz val="8"/>
            <rFont val="Tahoma"/>
            <family val="0"/>
          </rPr>
          <t>Stephen Grace:</t>
        </r>
        <r>
          <rPr>
            <sz val="8"/>
            <rFont val="Tahoma"/>
            <family val="0"/>
          </rPr>
          <t xml:space="preserve">
1hr £26 of PO per month to compare log files</t>
        </r>
      </text>
    </comment>
    <comment ref="L36" authorId="1">
      <text>
        <r>
          <rPr>
            <b/>
            <sz val="8"/>
            <rFont val="Tahoma"/>
            <family val="0"/>
          </rPr>
          <t>Stephen Grace:</t>
        </r>
        <r>
          <rPr>
            <sz val="8"/>
            <rFont val="Tahoma"/>
            <family val="0"/>
          </rPr>
          <t xml:space="preserve">
1hr £26 of PO per month to compare log files</t>
        </r>
      </text>
    </comment>
    <comment ref="M36" authorId="1">
      <text>
        <r>
          <rPr>
            <b/>
            <sz val="8"/>
            <rFont val="Tahoma"/>
            <family val="0"/>
          </rPr>
          <t>Stephen Grace:</t>
        </r>
        <r>
          <rPr>
            <sz val="8"/>
            <rFont val="Tahoma"/>
            <family val="0"/>
          </rPr>
          <t xml:space="preserve">
1hr £26 of PO per month to compare log files</t>
        </r>
      </text>
    </comment>
    <comment ref="N36" authorId="1">
      <text>
        <r>
          <rPr>
            <b/>
            <sz val="8"/>
            <rFont val="Tahoma"/>
            <family val="0"/>
          </rPr>
          <t>Stephen Grace:</t>
        </r>
        <r>
          <rPr>
            <sz val="8"/>
            <rFont val="Tahoma"/>
            <family val="0"/>
          </rPr>
          <t xml:space="preserve">
1hr £26 of PO per month to compare log files</t>
        </r>
      </text>
    </comment>
    <comment ref="D43" authorId="1">
      <text>
        <r>
          <rPr>
            <b/>
            <sz val="8"/>
            <rFont val="Tahoma"/>
            <family val="0"/>
          </rPr>
          <t>Stephen Grace:</t>
        </r>
        <r>
          <rPr>
            <sz val="8"/>
            <rFont val="Tahoma"/>
            <family val="0"/>
          </rPr>
          <t xml:space="preserve">
2h of PO to review existing AHDS policy</t>
        </r>
      </text>
    </comment>
    <comment ref="D82" authorId="1">
      <text>
        <r>
          <rPr>
            <b/>
            <sz val="8"/>
            <rFont val="Tahoma"/>
            <family val="0"/>
          </rPr>
          <t>Stephen Grace:</t>
        </r>
        <r>
          <rPr>
            <sz val="8"/>
            <rFont val="Tahoma"/>
            <family val="0"/>
          </rPr>
          <t xml:space="preserve">
</t>
        </r>
      </text>
    </comment>
    <comment ref="D83" authorId="1">
      <text>
        <r>
          <rPr>
            <b/>
            <sz val="8"/>
            <rFont val="Tahoma"/>
            <family val="0"/>
          </rPr>
          <t>Stephen Grace:</t>
        </r>
        <r>
          <rPr>
            <sz val="8"/>
            <rFont val="Tahoma"/>
            <family val="0"/>
          </rPr>
          <t xml:space="preserve">
</t>
        </r>
      </text>
    </comment>
    <comment ref="D93" authorId="1">
      <text>
        <r>
          <rPr>
            <b/>
            <sz val="8"/>
            <rFont val="Tahoma"/>
            <family val="0"/>
          </rPr>
          <t>Stephen Grace:</t>
        </r>
        <r>
          <rPr>
            <sz val="8"/>
            <rFont val="Tahoma"/>
            <family val="0"/>
          </rPr>
          <t xml:space="preserve">
</t>
        </r>
      </text>
    </comment>
    <comment ref="A96" authorId="0">
      <text>
        <r>
          <rPr>
            <sz val="8"/>
            <rFont val="Tahoma"/>
            <family val="2"/>
          </rPr>
          <t>Gathering requirements influenced by the end users of the objects.</t>
        </r>
      </text>
    </comment>
    <comment ref="D95" authorId="1">
      <text>
        <r>
          <rPr>
            <b/>
            <sz val="8"/>
            <rFont val="Tahoma"/>
            <family val="0"/>
          </rPr>
          <t>Stephen Grace:</t>
        </r>
        <r>
          <rPr>
            <sz val="8"/>
            <rFont val="Tahoma"/>
            <family val="0"/>
          </rPr>
          <t xml:space="preserve">
Project travel budget used here to represent monitoriing activity</t>
        </r>
      </text>
    </comment>
    <comment ref="D98" authorId="1">
      <text>
        <r>
          <rPr>
            <b/>
            <sz val="8"/>
            <rFont val="Tahoma"/>
            <family val="0"/>
          </rPr>
          <t>Stephen Grace:</t>
        </r>
        <r>
          <rPr>
            <sz val="8"/>
            <rFont val="Tahoma"/>
            <family val="0"/>
          </rPr>
          <t xml:space="preserve">
2hrs of PO @ £26 one-off cost</t>
        </r>
      </text>
    </comment>
    <comment ref="G103" authorId="1">
      <text>
        <r>
          <rPr>
            <b/>
            <sz val="8"/>
            <rFont val="Tahoma"/>
            <family val="0"/>
          </rPr>
          <t>Stephen Grace:</t>
        </r>
        <r>
          <rPr>
            <sz val="8"/>
            <rFont val="Tahoma"/>
            <family val="0"/>
          </rPr>
          <t xml:space="preserve">
Five days work by Technical Officer every three years for new tool (5*438.84.= £2184.2)</t>
        </r>
      </text>
    </comment>
    <comment ref="D103" authorId="1">
      <text>
        <r>
          <rPr>
            <b/>
            <sz val="8"/>
            <rFont val="Tahoma"/>
            <family val="0"/>
          </rPr>
          <t>Stephen Grace:</t>
        </r>
        <r>
          <rPr>
            <sz val="8"/>
            <rFont val="Tahoma"/>
            <family val="0"/>
          </rPr>
          <t xml:space="preserve">
</t>
        </r>
      </text>
    </comment>
    <comment ref="E104" authorId="1">
      <text>
        <r>
          <rPr>
            <b/>
            <sz val="8"/>
            <rFont val="Tahoma"/>
            <family val="0"/>
          </rPr>
          <t>Stephen Grace:</t>
        </r>
        <r>
          <rPr>
            <sz val="8"/>
            <rFont val="Tahoma"/>
            <family val="0"/>
          </rPr>
          <t xml:space="preserve">
Avg 1hr of PO time per year £26 but highly variable</t>
        </r>
      </text>
    </comment>
    <comment ref="D104" authorId="1">
      <text>
        <r>
          <rPr>
            <b/>
            <sz val="8"/>
            <rFont val="Tahoma"/>
            <family val="0"/>
          </rPr>
          <t>Stephen Grace:</t>
        </r>
        <r>
          <rPr>
            <sz val="8"/>
            <rFont val="Tahoma"/>
            <family val="0"/>
          </rPr>
          <t xml:space="preserve">
One hr for PO £59.28 to address two small cases (JPEG and Coral Draw)</t>
        </r>
      </text>
    </comment>
    <comment ref="D105" authorId="1">
      <text>
        <r>
          <rPr>
            <b/>
            <sz val="8"/>
            <rFont val="Tahoma"/>
            <family val="0"/>
          </rPr>
          <t>Stephen Grace:</t>
        </r>
        <r>
          <rPr>
            <sz val="8"/>
            <rFont val="Tahoma"/>
            <family val="0"/>
          </rPr>
          <t xml:space="preserve">
One hour for PO £59.28 to perform visual inspection of migrated objects</t>
        </r>
      </text>
    </comment>
    <comment ref="E105" authorId="1">
      <text>
        <r>
          <rPr>
            <b/>
            <sz val="8"/>
            <rFont val="Tahoma"/>
            <family val="0"/>
          </rPr>
          <t>Stephen Grace:</t>
        </r>
        <r>
          <rPr>
            <sz val="8"/>
            <rFont val="Tahoma"/>
            <family val="0"/>
          </rPr>
          <t xml:space="preserve">
Avg 1hr of PO time per year £26 but highly variable</t>
        </r>
      </text>
    </comment>
    <comment ref="D118" authorId="1">
      <text>
        <r>
          <rPr>
            <b/>
            <sz val="8"/>
            <rFont val="Tahoma"/>
            <family val="0"/>
          </rPr>
          <t>Stephen Grace:</t>
        </r>
        <r>
          <rPr>
            <sz val="8"/>
            <rFont val="Tahoma"/>
            <family val="0"/>
          </rPr>
          <t xml:space="preserve">
</t>
        </r>
      </text>
    </comment>
    <comment ref="E19" authorId="1">
      <text>
        <r>
          <rPr>
            <b/>
            <sz val="8"/>
            <rFont val="Tahoma"/>
            <family val="0"/>
          </rPr>
          <t>Stephen Grace:</t>
        </r>
        <r>
          <rPr>
            <sz val="8"/>
            <rFont val="Tahoma"/>
            <family val="0"/>
          </rPr>
          <t xml:space="preserve">
</t>
        </r>
      </text>
    </comment>
    <comment ref="G19" authorId="1">
      <text>
        <r>
          <rPr>
            <b/>
            <sz val="8"/>
            <rFont val="Tahoma"/>
            <family val="0"/>
          </rPr>
          <t>Stephen Grace:</t>
        </r>
        <r>
          <rPr>
            <sz val="8"/>
            <rFont val="Tahoma"/>
            <family val="0"/>
          </rPr>
          <t xml:space="preserve">
1D of AM time to review policy</t>
        </r>
      </text>
    </comment>
    <comment ref="J19" authorId="1">
      <text>
        <r>
          <rPr>
            <b/>
            <sz val="8"/>
            <rFont val="Tahoma"/>
            <family val="0"/>
          </rPr>
          <t>Stephen Grace:</t>
        </r>
        <r>
          <rPr>
            <sz val="8"/>
            <rFont val="Tahoma"/>
            <family val="0"/>
          </rPr>
          <t xml:space="preserve">
</t>
        </r>
      </text>
    </comment>
    <comment ref="L19" authorId="1">
      <text>
        <r>
          <rPr>
            <b/>
            <sz val="8"/>
            <rFont val="Tahoma"/>
            <family val="0"/>
          </rPr>
          <t>Stephen Grace:</t>
        </r>
        <r>
          <rPr>
            <sz val="8"/>
            <rFont val="Tahoma"/>
            <family val="0"/>
          </rPr>
          <t xml:space="preserve">
1D of AM time to review policy</t>
        </r>
      </text>
    </comment>
    <comment ref="A21" authorId="0">
      <text>
        <r>
          <rPr>
            <sz val="8"/>
            <rFont val="Tahoma"/>
            <family val="2"/>
          </rPr>
          <t>Recording of metadata relating to submission requirements.</t>
        </r>
      </text>
    </comment>
    <comment ref="A69" authorId="0">
      <text>
        <r>
          <rPr>
            <sz val="8"/>
            <rFont val="Tahoma"/>
            <family val="2"/>
          </rPr>
          <t>Maintenance and auditing of repository system security.</t>
        </r>
      </text>
    </comment>
    <comment ref="A71" authorId="0">
      <text>
        <r>
          <rPr>
            <sz val="8"/>
            <rFont val="Tahoma"/>
            <family val="2"/>
          </rPr>
          <t>Recording and reporting of statistics.</t>
        </r>
      </text>
    </comment>
  </commentList>
</comments>
</file>

<file path=xl/sharedStrings.xml><?xml version="1.0" encoding="utf-8"?>
<sst xmlns="http://schemas.openxmlformats.org/spreadsheetml/2006/main" count="208" uniqueCount="181">
  <si>
    <t>Lifecycle Processes and Costs</t>
  </si>
  <si>
    <t>Lifecycle Stages</t>
  </si>
  <si>
    <t>Acquisition</t>
  </si>
  <si>
    <t>Selection</t>
  </si>
  <si>
    <t>Ingest</t>
  </si>
  <si>
    <t>Metadata Creation</t>
  </si>
  <si>
    <t>Bit-stream Preservation</t>
  </si>
  <si>
    <t>Content Preservation</t>
  </si>
  <si>
    <t>Access</t>
  </si>
  <si>
    <t>IPR &amp; Licensing</t>
  </si>
  <si>
    <t>Ordering &amp; Invoicing</t>
  </si>
  <si>
    <t>Obtaining</t>
  </si>
  <si>
    <t>Check in</t>
  </si>
  <si>
    <t>Creation or Purchase</t>
  </si>
  <si>
    <t>Selection Policy (policy/procedure)</t>
  </si>
  <si>
    <t>Selection (action)</t>
  </si>
  <si>
    <t>Selection Metadata (metadata)</t>
  </si>
  <si>
    <t>Negotiation of Submission (action)</t>
  </si>
  <si>
    <t>Submission Metadata (documentation)</t>
  </si>
  <si>
    <t>IPR &amp; Licensing (policy/procedure)</t>
  </si>
  <si>
    <t>Negotiation of Rights (action)</t>
  </si>
  <si>
    <t>Negotiation of Licensing Agreement (action)</t>
  </si>
  <si>
    <t>Ordering Metadata (metadata)</t>
  </si>
  <si>
    <t>Obtaining Metadata (metadata)</t>
  </si>
  <si>
    <t>Check-in Metadata (metadata)</t>
  </si>
  <si>
    <t>Quality Assurance</t>
  </si>
  <si>
    <t>Deposit</t>
  </si>
  <si>
    <t>Holdings Update</t>
  </si>
  <si>
    <t>Reference Linking</t>
  </si>
  <si>
    <t>QA Policy (policy/procedure)</t>
  </si>
  <si>
    <t>QA Characterisation (action)</t>
  </si>
  <si>
    <t>QA Metadata (metadata)</t>
  </si>
  <si>
    <t>Deposit Metadata (action)</t>
  </si>
  <si>
    <t>Content Examination (action)</t>
  </si>
  <si>
    <t>Holdings Update Metadata (metadata)</t>
  </si>
  <si>
    <t>Create Search Indices (action)</t>
  </si>
  <si>
    <t>Reference Linking Metadata (metadata)</t>
  </si>
  <si>
    <t>Re-use Existing Metadata</t>
  </si>
  <si>
    <t>Metadata Extraction</t>
  </si>
  <si>
    <t>Repository Administration</t>
  </si>
  <si>
    <t>Storage Provision</t>
  </si>
  <si>
    <t>Refreshment</t>
  </si>
  <si>
    <t>Backup</t>
  </si>
  <si>
    <t>Inspection</t>
  </si>
  <si>
    <t>System Technology Watch (action)</t>
  </si>
  <si>
    <t>Statistics and Reporting (action)</t>
  </si>
  <si>
    <t>Disaster Recovery Planning (action)</t>
  </si>
  <si>
    <t>Manage Duplicate Storage (action)</t>
  </si>
  <si>
    <t>Storage Maintenance and Support (action)</t>
  </si>
  <si>
    <t>Backup Procedure (policy/procedure)</t>
  </si>
  <si>
    <t>Inspection Metadata (metadata)</t>
  </si>
  <si>
    <t>Preservation Watch</t>
  </si>
  <si>
    <t>Preservation Planning</t>
  </si>
  <si>
    <t>Preservation Action</t>
  </si>
  <si>
    <t>Re-ingest</t>
  </si>
  <si>
    <t>Access Provision</t>
  </si>
  <si>
    <t>Access Control</t>
  </si>
  <si>
    <t>Record Planning Requirements (metadata)</t>
  </si>
  <si>
    <t>Submission Agreement</t>
  </si>
  <si>
    <t>Ordering &amp; Re-ordering (action)</t>
  </si>
  <si>
    <t>Preservation Planning (action)</t>
  </si>
  <si>
    <t>Integrate new preservation solution (action)</t>
  </si>
  <si>
    <t>Perform Preservation Action (action)</t>
  </si>
  <si>
    <t>QA Preservation Action (action)</t>
  </si>
  <si>
    <t>Check-in</t>
  </si>
  <si>
    <t>Characterisation and Metadata Extraction</t>
  </si>
  <si>
    <t>Rendering and representation (action)</t>
  </si>
  <si>
    <t>Record Preservation Action Metadata (metadata)</t>
  </si>
  <si>
    <t>Storage Procurement  (action)</t>
  </si>
  <si>
    <t>Record/Update Preservation Metadata (metadata)</t>
  </si>
  <si>
    <t>Record Access metadata (metadata)</t>
  </si>
  <si>
    <t>Technical Protection Measures (action)</t>
  </si>
  <si>
    <t>User Support</t>
  </si>
  <si>
    <t>Year 1</t>
  </si>
  <si>
    <t>Year 2</t>
  </si>
  <si>
    <t>Year 3</t>
  </si>
  <si>
    <t>Year 4</t>
  </si>
  <si>
    <t>Year 5</t>
  </si>
  <si>
    <t>Year 6</t>
  </si>
  <si>
    <t>Year 7</t>
  </si>
  <si>
    <t>Year 8</t>
  </si>
  <si>
    <t>Year 9</t>
  </si>
  <si>
    <t>Year 10</t>
  </si>
  <si>
    <t>5 year total</t>
  </si>
  <si>
    <t>10 year total</t>
  </si>
  <si>
    <t>Submission Agreement (policy/procedure)</t>
  </si>
  <si>
    <t>Invoicing (action)</t>
  </si>
  <si>
    <t>Obtaining (action)</t>
  </si>
  <si>
    <t>Content Check (action)</t>
  </si>
  <si>
    <t>Fixity Check (action)</t>
  </si>
  <si>
    <t>Mitigation (action)</t>
  </si>
  <si>
    <t>Deposit (action)</t>
  </si>
  <si>
    <t>Holdings Update (action)</t>
  </si>
  <si>
    <t>System Security (action)</t>
  </si>
  <si>
    <t>Refreshment (action)</t>
  </si>
  <si>
    <t>Backup (action)</t>
  </si>
  <si>
    <t>Recovery (action)</t>
  </si>
  <si>
    <t>Manual Inspection (action)</t>
  </si>
  <si>
    <t>Technology Watch (action)</t>
  </si>
  <si>
    <t>Monitor Institution (action)</t>
  </si>
  <si>
    <t>Monitor Producer (action)</t>
  </si>
  <si>
    <t>Access Provision (action)</t>
  </si>
  <si>
    <t xml:space="preserve">Fixity Audit (action)             </t>
  </si>
  <si>
    <t>Access Control        (action)</t>
  </si>
  <si>
    <t>Reference Linking (action)</t>
  </si>
  <si>
    <t>Storage hardware (technology)</t>
  </si>
  <si>
    <t>TOTAL</t>
  </si>
  <si>
    <t>Sub Total</t>
  </si>
  <si>
    <t>User Support (action)</t>
  </si>
  <si>
    <t>Right Metadata (metadata)</t>
  </si>
  <si>
    <t>Monitor User Community A(action)</t>
  </si>
  <si>
    <t>Monitor User Community B (action)</t>
  </si>
  <si>
    <t>Practical Explanation</t>
  </si>
  <si>
    <t xml:space="preserve">Cost notes </t>
  </si>
  <si>
    <t>Policy implied in harvesting everything made available by Irs, so no need to write one</t>
  </si>
  <si>
    <t>1H of PO time to review existing arrangements each year, 1d of AM every 4yrs to review</t>
  </si>
  <si>
    <t>4W of PO time for survey £8892</t>
  </si>
  <si>
    <t>Developer time £39846 to create OAI-PMH and integrate harvester with AHDS Fedora repository</t>
  </si>
  <si>
    <t>1 hour of AO to create invoice each year</t>
  </si>
  <si>
    <t>1h a month of PO =£711pa</t>
  </si>
  <si>
    <t>SA 1h/mth as part of wider work = £683pa</t>
  </si>
  <si>
    <t>Technical Officer integrated tools into Fedora 4weeks, costing £4554</t>
  </si>
  <si>
    <t>SysAdmin spent one hour per month on checking security amongst wider work (180pa)</t>
  </si>
  <si>
    <t>A quarter of full costs attributed to SHERPA DP (£31k/4)</t>
  </si>
  <si>
    <t>onehour/mth of Pres Off = 12x£59.28</t>
  </si>
  <si>
    <t>One-off cost PO creates procedure 2hrs or £118</t>
  </si>
  <si>
    <t>PO 1 hr/week so 44wks X 59.28 =£2608, plus 4hrs to order tapes =£237</t>
  </si>
  <si>
    <t>one hr/week of SysAdmin = 44x £56.9</t>
  </si>
  <si>
    <t>One day/year per format for PO £444.6 X 14 formats = £6224.4, divided by 4 for SHERPA share = £1556</t>
  </si>
  <si>
    <t>One day each for AM £485.36 and PO £444.60 a year to monitor King's environment</t>
  </si>
  <si>
    <t>FIve hour of AM per year £64.71 *5 to write activity reports (one hour per partner)</t>
  </si>
  <si>
    <t>10 days @ £444.6 for PO to work up handbooks</t>
  </si>
  <si>
    <t>2d of PO to investigate PDF/A in project phase = £889.20</t>
  </si>
  <si>
    <t>4d of PO £444.6 * 4 for bespoke work each year</t>
  </si>
  <si>
    <t>3w for TO to develop prototype access service</t>
  </si>
  <si>
    <t>1d PO and 0.5d AM pm, or 485.36+(444.6/2)*12 = £8491.92</t>
  </si>
  <si>
    <t>v4.0</t>
  </si>
  <si>
    <t>There are three sheets containing costs, available from the tabs below:</t>
  </si>
  <si>
    <t>1. LIFEcycle Stages</t>
  </si>
  <si>
    <t>This sheet gives all the costings on a stage, element, and sub-element level. It includes the way the costing was calculated, as well as a practical explanation of the process for each sub-element for this particular collection. For those people interested in detailed costs, this sheet will be of most use. For those more interested in the overall costs, the summary sheet will probably be of more use. By hovering the mouse over the LIFE terms, the full definition will appear in a pop-up box.</t>
  </si>
  <si>
    <t>2. Acronym &amp; Staff Cost</t>
  </si>
  <si>
    <t>Details some of the higher-level costs used in the calculations, for example the overall staff salary costs. These costs are then linked to the LIFE cost calculations. So, for example, you can edit the staff costs in this sheet, and the lifecycle costs on the other sheets will automatically update.</t>
  </si>
  <si>
    <t>3. Summary</t>
  </si>
  <si>
    <t>Gives an overall snapshot of the costs, as well as a summary graph of the lifecycle. It is also linked to the other sheets, so will automatically update if any changes are made to the calculations on other sheets.</t>
  </si>
  <si>
    <t>Acronym</t>
  </si>
  <si>
    <t>PO</t>
  </si>
  <si>
    <t>Preservation Officer</t>
  </si>
  <si>
    <t>AM</t>
  </si>
  <si>
    <t>Archive Manager</t>
  </si>
  <si>
    <t>AO</t>
  </si>
  <si>
    <t>Administrative Officer</t>
  </si>
  <si>
    <t>SA</t>
  </si>
  <si>
    <t>System Admininstor</t>
  </si>
  <si>
    <t>TO</t>
  </si>
  <si>
    <t>Technical Officer</t>
  </si>
  <si>
    <t>Staff Cost (£) - 2007/2008</t>
  </si>
  <si>
    <t>Salary rate</t>
  </si>
  <si>
    <t>Hourly</t>
  </si>
  <si>
    <t>Daily</t>
  </si>
  <si>
    <t>Weekly</t>
  </si>
  <si>
    <t>Monthly</t>
  </si>
  <si>
    <t>Preservation Officer (PO)</t>
  </si>
  <si>
    <t>System Admininstor (SA)</t>
  </si>
  <si>
    <t>Archive Manager (AM)</t>
  </si>
  <si>
    <t>Summary of LIFE Costs for SHERPA-DP Case Study</t>
  </si>
  <si>
    <r>
      <t xml:space="preserve">SHERPA-DP Case Study </t>
    </r>
    <r>
      <rPr>
        <sz val="10"/>
        <color indexed="8"/>
        <rFont val="Arial"/>
        <family val="2"/>
      </rPr>
      <t>--</t>
    </r>
    <r>
      <rPr>
        <b/>
        <sz val="10"/>
        <color indexed="8"/>
        <rFont val="Arial"/>
        <family val="2"/>
      </rPr>
      <t xml:space="preserve"> Lifecycle Cost in 5 years</t>
    </r>
  </si>
  <si>
    <t>Stages</t>
  </si>
  <si>
    <t>C</t>
  </si>
  <si>
    <t>Aq</t>
  </si>
  <si>
    <t>I</t>
  </si>
  <si>
    <t>M</t>
  </si>
  <si>
    <t>BP</t>
  </si>
  <si>
    <t>CP</t>
  </si>
  <si>
    <t>Ac</t>
  </si>
  <si>
    <t>Total</t>
  </si>
  <si>
    <t>Cost</t>
  </si>
  <si>
    <r>
      <t xml:space="preserve">SHERPA-DP Case Study </t>
    </r>
    <r>
      <rPr>
        <sz val="10"/>
        <color indexed="8"/>
        <rFont val="Arial"/>
        <family val="2"/>
      </rPr>
      <t>--</t>
    </r>
    <r>
      <rPr>
        <b/>
        <sz val="10"/>
        <color indexed="8"/>
        <rFont val="Arial"/>
        <family val="2"/>
      </rPr>
      <t xml:space="preserve"> Per entity cost in 5 years</t>
    </r>
  </si>
  <si>
    <t>Number of objects:</t>
  </si>
  <si>
    <t>SHERPA DP Lifecycle Processes and Costs</t>
  </si>
  <si>
    <r>
      <t>LIFE</t>
    </r>
    <r>
      <rPr>
        <b/>
        <vertAlign val="superscript"/>
        <sz val="13"/>
        <color indexed="20"/>
        <rFont val="Arial"/>
        <family val="0"/>
      </rPr>
      <t>2</t>
    </r>
    <r>
      <rPr>
        <b/>
        <sz val="13"/>
        <color indexed="20"/>
        <rFont val="Arial"/>
        <family val="0"/>
      </rPr>
      <t xml:space="preserve"> Case Study - Institutional Repositories</t>
    </r>
  </si>
  <si>
    <t>This spreadsheet contains the exact costings for the SHERPA DP Case Study.</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</si>
</sst>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0.0%"/>
  </numFmts>
  <fonts count="18">
    <font>
      <sz val="10"/>
      <name val="Arial"/>
      <family val="0"/>
    </font>
    <font>
      <b/>
      <sz val="16"/>
      <name val="Arial"/>
      <family val="2"/>
    </font>
    <font>
      <b/>
      <sz val="10"/>
      <name val="Arial"/>
      <family val="2"/>
    </font>
    <font>
      <sz val="8"/>
      <name val="Arial"/>
      <family val="0"/>
    </font>
    <font>
      <b/>
      <sz val="10"/>
      <color indexed="9"/>
      <name val="Arial"/>
      <family val="2"/>
    </font>
    <font>
      <sz val="8"/>
      <name val="Tahoma"/>
      <family val="0"/>
    </font>
    <font>
      <b/>
      <sz val="8"/>
      <name val="Tahoma"/>
      <family val="2"/>
    </font>
    <font>
      <sz val="11"/>
      <name val="Arial"/>
      <family val="0"/>
    </font>
    <font>
      <b/>
      <sz val="13"/>
      <color indexed="20"/>
      <name val="Arial"/>
      <family val="0"/>
    </font>
    <font>
      <b/>
      <vertAlign val="superscript"/>
      <sz val="13"/>
      <color indexed="20"/>
      <name val="Arial"/>
      <family val="0"/>
    </font>
    <font>
      <sz val="13"/>
      <color indexed="20"/>
      <name val="Arial"/>
      <family val="0"/>
    </font>
    <font>
      <i/>
      <sz val="11"/>
      <name val="Arial"/>
      <family val="0"/>
    </font>
    <font>
      <b/>
      <sz val="11"/>
      <name val="Arial"/>
      <family val="0"/>
    </font>
    <font>
      <b/>
      <sz val="10"/>
      <color indexed="8"/>
      <name val="Arial"/>
      <family val="2"/>
    </font>
    <font>
      <b/>
      <sz val="14"/>
      <name val="Arial"/>
      <family val="2"/>
    </font>
    <font>
      <sz val="10"/>
      <color indexed="8"/>
      <name val="Arial"/>
      <family val="2"/>
    </font>
    <font>
      <b/>
      <sz val="12"/>
      <name val="Arial"/>
      <family val="0"/>
    </font>
    <font>
      <b/>
      <sz val="8"/>
      <name val="Arial"/>
      <family val="2"/>
    </font>
  </fonts>
  <fills count="9">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20"/>
        <bgColor indexed="64"/>
      </patternFill>
    </fill>
    <fill>
      <patternFill patternType="solid">
        <fgColor indexed="31"/>
        <bgColor indexed="64"/>
      </patternFill>
    </fill>
    <fill>
      <patternFill patternType="solid">
        <fgColor indexed="36"/>
        <bgColor indexed="64"/>
      </patternFill>
    </fill>
    <fill>
      <patternFill patternType="solid">
        <fgColor indexed="9"/>
        <bgColor indexed="64"/>
      </patternFill>
    </fill>
    <fill>
      <patternFill patternType="solid">
        <fgColor indexed="22"/>
        <bgColor indexed="64"/>
      </patternFill>
    </fill>
  </fills>
  <borders count="35">
    <border>
      <left/>
      <right/>
      <top/>
      <bottom/>
      <diagonal/>
    </border>
    <border>
      <left style="medium"/>
      <right style="thin"/>
      <top style="thin"/>
      <bottom style="thin"/>
    </border>
    <border>
      <left style="medium"/>
      <right style="thin"/>
      <top style="thin"/>
      <bottom style="medium"/>
    </border>
    <border>
      <left style="medium"/>
      <right style="thin"/>
      <top style="medium"/>
      <bottom style="medium"/>
    </border>
    <border>
      <left>
        <color indexed="63"/>
      </left>
      <right style="thin"/>
      <top style="thin"/>
      <bottom style="medium"/>
    </border>
    <border>
      <left style="thin"/>
      <right style="medium"/>
      <top style="thin"/>
      <bottom style="medium"/>
    </border>
    <border>
      <left style="thin"/>
      <right style="medium"/>
      <top style="thin"/>
      <bottom style="thin"/>
    </border>
    <border>
      <left>
        <color indexed="63"/>
      </left>
      <right style="thin"/>
      <top style="medium"/>
      <bottom style="medium"/>
    </border>
    <border>
      <left style="thin"/>
      <right style="medium"/>
      <top style="medium"/>
      <bottom style="medium"/>
    </border>
    <border>
      <left>
        <color indexed="63"/>
      </left>
      <right style="thin"/>
      <top style="thin"/>
      <bottom style="thin"/>
    </border>
    <border>
      <left style="thin"/>
      <right>
        <color indexed="63"/>
      </right>
      <top style="thin"/>
      <bottom style="medium"/>
    </border>
    <border>
      <left style="thin"/>
      <right style="thin"/>
      <top style="thin"/>
      <bottom style="thin"/>
    </border>
    <border diagonalUp="1">
      <left style="thin"/>
      <right style="thin"/>
      <top style="thin"/>
      <bottom style="thin"/>
      <diagonal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medium"/>
    </border>
    <border>
      <left style="medium"/>
      <right style="medium"/>
      <top style="medium"/>
      <bottom style="medium"/>
    </border>
    <border>
      <left style="thin"/>
      <right style="thin"/>
      <top style="thin"/>
      <bottom>
        <color indexed="63"/>
      </bottom>
    </border>
    <border>
      <left style="thin"/>
      <right>
        <color indexed="63"/>
      </right>
      <top style="thin"/>
      <bottom style="thin"/>
    </border>
    <border>
      <left style="thin"/>
      <right style="thin"/>
      <top style="medium"/>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4" fillId="0" borderId="0" xfId="0" applyFont="1" applyFill="1" applyAlignment="1">
      <alignment horizontal="left"/>
    </xf>
    <xf numFmtId="0" fontId="0" fillId="0" borderId="0" xfId="0" applyAlignment="1">
      <alignment horizontal="left"/>
    </xf>
    <xf numFmtId="0" fontId="2" fillId="0" borderId="0" xfId="0" applyFont="1" applyAlignment="1">
      <alignment horizontal="left"/>
    </xf>
    <xf numFmtId="0" fontId="0" fillId="0" borderId="0" xfId="0" applyAlignment="1">
      <alignment horizontal="left" wrapText="1"/>
    </xf>
    <xf numFmtId="0" fontId="0" fillId="0" borderId="0" xfId="0" applyFill="1" applyAlignment="1">
      <alignment horizontal="left"/>
    </xf>
    <xf numFmtId="0" fontId="4" fillId="0" borderId="1" xfId="0" applyFont="1" applyFill="1" applyBorder="1" applyAlignment="1">
      <alignment horizontal="left" wrapText="1"/>
    </xf>
    <xf numFmtId="0" fontId="2" fillId="2" borderId="2" xfId="0" applyFont="1" applyFill="1" applyBorder="1" applyAlignment="1">
      <alignment horizontal="right" wrapText="1"/>
    </xf>
    <xf numFmtId="0" fontId="0" fillId="0" borderId="1" xfId="0" applyBorder="1" applyAlignment="1">
      <alignment horizontal="left" wrapText="1"/>
    </xf>
    <xf numFmtId="0" fontId="0" fillId="0" borderId="1" xfId="0" applyFont="1" applyBorder="1" applyAlignment="1">
      <alignment horizontal="left" wrapText="1"/>
    </xf>
    <xf numFmtId="0" fontId="2" fillId="3" borderId="3" xfId="0" applyFont="1" applyFill="1" applyBorder="1" applyAlignment="1">
      <alignment horizontal="right" wrapText="1"/>
    </xf>
    <xf numFmtId="0" fontId="4" fillId="4" borderId="2" xfId="0" applyFont="1" applyFill="1" applyBorder="1" applyAlignment="1">
      <alignment horizontal="left" wrapText="1"/>
    </xf>
    <xf numFmtId="0" fontId="2" fillId="0" borderId="0" xfId="0" applyFont="1" applyFill="1" applyAlignment="1">
      <alignment horizontal="left"/>
    </xf>
    <xf numFmtId="4" fontId="0" fillId="0" borderId="0" xfId="0" applyNumberFormat="1" applyAlignment="1">
      <alignment horizontal="left"/>
    </xf>
    <xf numFmtId="4" fontId="2" fillId="3" borderId="4" xfId="0" applyNumberFormat="1" applyFont="1" applyFill="1" applyBorder="1" applyAlignment="1">
      <alignment horizontal="left"/>
    </xf>
    <xf numFmtId="4" fontId="2" fillId="3" borderId="5" xfId="0" applyNumberFormat="1" applyFont="1" applyFill="1" applyBorder="1" applyAlignment="1">
      <alignment horizontal="left"/>
    </xf>
    <xf numFmtId="4" fontId="0" fillId="0" borderId="6" xfId="0" applyNumberFormat="1" applyFill="1" applyBorder="1" applyAlignment="1">
      <alignment horizontal="left"/>
    </xf>
    <xf numFmtId="4" fontId="0" fillId="2" borderId="4" xfId="0" applyNumberFormat="1" applyFill="1" applyBorder="1" applyAlignment="1">
      <alignment horizontal="left"/>
    </xf>
    <xf numFmtId="4" fontId="0" fillId="2" borderId="5" xfId="0" applyNumberFormat="1" applyFill="1" applyBorder="1" applyAlignment="1">
      <alignment horizontal="left"/>
    </xf>
    <xf numFmtId="4" fontId="0" fillId="0" borderId="6" xfId="0" applyNumberFormat="1" applyBorder="1" applyAlignment="1">
      <alignment horizontal="left"/>
    </xf>
    <xf numFmtId="4" fontId="0" fillId="3" borderId="7" xfId="0" applyNumberFormat="1" applyFill="1" applyBorder="1" applyAlignment="1">
      <alignment horizontal="left"/>
    </xf>
    <xf numFmtId="4" fontId="0" fillId="3" borderId="8" xfId="0" applyNumberFormat="1" applyFill="1" applyBorder="1" applyAlignment="1">
      <alignment horizontal="left"/>
    </xf>
    <xf numFmtId="4" fontId="0" fillId="0" borderId="9" xfId="0" applyNumberFormat="1" applyFill="1" applyBorder="1" applyAlignment="1">
      <alignment horizontal="left"/>
    </xf>
    <xf numFmtId="4" fontId="0" fillId="0" borderId="9" xfId="0" applyNumberFormat="1" applyBorder="1" applyAlignment="1">
      <alignment horizontal="left"/>
    </xf>
    <xf numFmtId="0" fontId="0" fillId="0" borderId="0" xfId="0" applyAlignment="1">
      <alignment horizontal="fill" wrapText="1"/>
    </xf>
    <xf numFmtId="0" fontId="4" fillId="4" borderId="10" xfId="0" applyFont="1" applyFill="1" applyBorder="1" applyAlignment="1">
      <alignment horizontal="fill" wrapText="1"/>
    </xf>
    <xf numFmtId="0" fontId="4" fillId="0" borderId="9" xfId="0" applyFont="1" applyFill="1" applyBorder="1" applyAlignment="1">
      <alignment horizontal="fill" wrapText="1"/>
    </xf>
    <xf numFmtId="0" fontId="2" fillId="2" borderId="4" xfId="0" applyFont="1" applyFill="1" applyBorder="1" applyAlignment="1">
      <alignment horizontal="fill" wrapText="1"/>
    </xf>
    <xf numFmtId="0" fontId="0" fillId="0" borderId="9" xfId="0" applyBorder="1" applyAlignment="1">
      <alignment horizontal="fill" wrapText="1"/>
    </xf>
    <xf numFmtId="0" fontId="0" fillId="0" borderId="9" xfId="0" applyFont="1" applyBorder="1" applyAlignment="1">
      <alignment horizontal="fill" wrapText="1"/>
    </xf>
    <xf numFmtId="0" fontId="0" fillId="0" borderId="0" xfId="0" applyFont="1" applyBorder="1" applyAlignment="1">
      <alignment horizontal="fill" wrapText="1"/>
    </xf>
    <xf numFmtId="0" fontId="2" fillId="3" borderId="7" xfId="0" applyFont="1" applyFill="1" applyBorder="1" applyAlignment="1">
      <alignment horizontal="fill" wrapText="1"/>
    </xf>
    <xf numFmtId="0" fontId="7" fillId="0" borderId="0" xfId="0" applyFont="1" applyBorder="1" applyAlignment="1">
      <alignment/>
    </xf>
    <xf numFmtId="0" fontId="12" fillId="0" borderId="0" xfId="0" applyFont="1" applyBorder="1" applyAlignment="1">
      <alignment vertical="center"/>
    </xf>
    <xf numFmtId="0" fontId="7" fillId="0" borderId="0" xfId="0" applyFont="1" applyBorder="1" applyAlignment="1">
      <alignment vertical="center" wrapText="1"/>
    </xf>
    <xf numFmtId="0" fontId="0" fillId="0" borderId="0" xfId="0" applyAlignment="1">
      <alignment horizontal="justify" wrapText="1"/>
    </xf>
    <xf numFmtId="0" fontId="4" fillId="0" borderId="9" xfId="0" applyFont="1" applyFill="1" applyBorder="1" applyAlignment="1">
      <alignment horizontal="left" wrapText="1"/>
    </xf>
    <xf numFmtId="0" fontId="2" fillId="2" borderId="4" xfId="0" applyFont="1" applyFill="1" applyBorder="1" applyAlignment="1">
      <alignment horizontal="left" wrapText="1"/>
    </xf>
    <xf numFmtId="0" fontId="0" fillId="0" borderId="9" xfId="0" applyBorder="1" applyAlignment="1">
      <alignment horizontal="left" wrapText="1"/>
    </xf>
    <xf numFmtId="0" fontId="0" fillId="0" borderId="9" xfId="0" applyFont="1" applyBorder="1" applyAlignment="1">
      <alignment horizontal="left" wrapText="1"/>
    </xf>
    <xf numFmtId="0" fontId="0" fillId="0" borderId="0" xfId="0" applyFont="1" applyBorder="1" applyAlignment="1">
      <alignment horizontal="left" wrapText="1"/>
    </xf>
    <xf numFmtId="0" fontId="2" fillId="3" borderId="7" xfId="0" applyFont="1" applyFill="1" applyBorder="1" applyAlignment="1">
      <alignment horizontal="left" wrapText="1"/>
    </xf>
    <xf numFmtId="0" fontId="4" fillId="4" borderId="10" xfId="0" applyFont="1" applyFill="1" applyBorder="1" applyAlignment="1">
      <alignment horizontal="center" wrapText="1"/>
    </xf>
    <xf numFmtId="0" fontId="0" fillId="0" borderId="1" xfId="0" applyBorder="1" applyAlignment="1">
      <alignment horizontal="center"/>
    </xf>
    <xf numFmtId="0" fontId="0" fillId="0" borderId="6" xfId="0" applyBorder="1" applyAlignment="1">
      <alignment/>
    </xf>
    <xf numFmtId="0" fontId="0" fillId="0" borderId="2" xfId="0" applyBorder="1" applyAlignment="1">
      <alignment horizontal="center"/>
    </xf>
    <xf numFmtId="0" fontId="0" fillId="0" borderId="5" xfId="0" applyBorder="1" applyAlignment="1">
      <alignment/>
    </xf>
    <xf numFmtId="0" fontId="0" fillId="0" borderId="0" xfId="0" applyBorder="1" applyAlignment="1">
      <alignment horizontal="center"/>
    </xf>
    <xf numFmtId="0" fontId="0" fillId="0" borderId="0" xfId="0" applyBorder="1" applyAlignment="1">
      <alignment/>
    </xf>
    <xf numFmtId="0" fontId="2" fillId="5" borderId="1" xfId="0" applyFont="1" applyFill="1" applyBorder="1" applyAlignment="1">
      <alignment horizontal="center"/>
    </xf>
    <xf numFmtId="0" fontId="2" fillId="5" borderId="11" xfId="0" applyFont="1" applyFill="1" applyBorder="1" applyAlignment="1">
      <alignment horizontal="center"/>
    </xf>
    <xf numFmtId="0" fontId="2" fillId="5" borderId="6" xfId="0" applyFont="1" applyFill="1" applyBorder="1" applyAlignment="1">
      <alignment horizontal="center"/>
    </xf>
    <xf numFmtId="0" fontId="0" fillId="0" borderId="1" xfId="0" applyBorder="1" applyAlignment="1">
      <alignment/>
    </xf>
    <xf numFmtId="4" fontId="0" fillId="0" borderId="11" xfId="0" applyNumberFormat="1" applyBorder="1" applyAlignment="1">
      <alignment horizontal="center"/>
    </xf>
    <xf numFmtId="4" fontId="0" fillId="0" borderId="12" xfId="0" applyNumberFormat="1" applyBorder="1" applyAlignment="1">
      <alignment horizontal="center"/>
    </xf>
    <xf numFmtId="4" fontId="0" fillId="0" borderId="6" xfId="0" applyNumberFormat="1" applyBorder="1" applyAlignment="1">
      <alignment horizontal="center"/>
    </xf>
    <xf numFmtId="0" fontId="0" fillId="0" borderId="2" xfId="0" applyBorder="1" applyAlignment="1">
      <alignment/>
    </xf>
    <xf numFmtId="4" fontId="0" fillId="0" borderId="5" xfId="0" applyNumberFormat="1" applyBorder="1" applyAlignment="1">
      <alignment horizontal="center"/>
    </xf>
    <xf numFmtId="4" fontId="0" fillId="0" borderId="0" xfId="0" applyNumberFormat="1" applyAlignment="1">
      <alignment/>
    </xf>
    <xf numFmtId="4" fontId="0" fillId="0" borderId="0" xfId="0" applyNumberFormat="1" applyFill="1" applyAlignment="1">
      <alignment horizontal="left"/>
    </xf>
    <xf numFmtId="0" fontId="0" fillId="0" borderId="0" xfId="0" applyFont="1" applyAlignment="1">
      <alignment horizontal="left"/>
    </xf>
    <xf numFmtId="166" fontId="0" fillId="0" borderId="0" xfId="0" applyNumberFormat="1" applyAlignment="1">
      <alignment horizontal="center" wrapText="1"/>
    </xf>
    <xf numFmtId="166" fontId="0" fillId="0" borderId="0" xfId="0" applyNumberFormat="1" applyAlignment="1">
      <alignment horizontal="justify" wrapText="1"/>
    </xf>
    <xf numFmtId="0" fontId="4" fillId="6" borderId="13" xfId="0" applyFont="1" applyFill="1" applyBorder="1" applyAlignment="1">
      <alignment horizontal="center" vertical="top" wrapText="1"/>
    </xf>
    <xf numFmtId="0" fontId="4" fillId="6" borderId="14" xfId="0" applyFont="1" applyFill="1" applyBorder="1" applyAlignment="1">
      <alignment horizontal="center" vertical="top" wrapText="1"/>
    </xf>
    <xf numFmtId="0" fontId="4" fillId="6" borderId="15" xfId="0" applyFont="1" applyFill="1" applyBorder="1" applyAlignment="1">
      <alignment horizontal="center" vertical="top" wrapText="1"/>
    </xf>
    <xf numFmtId="0" fontId="4"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6" borderId="17" xfId="0" applyFont="1" applyFill="1" applyBorder="1" applyAlignment="1">
      <alignment horizontal="center" vertical="top" wrapText="1"/>
    </xf>
    <xf numFmtId="0" fontId="4" fillId="6" borderId="2" xfId="0" applyFont="1" applyFill="1" applyBorder="1" applyAlignment="1">
      <alignment horizontal="center" wrapText="1"/>
    </xf>
    <xf numFmtId="0" fontId="0" fillId="0" borderId="0" xfId="0" applyFont="1" applyAlignment="1">
      <alignment horizontal="left" wrapText="1"/>
    </xf>
    <xf numFmtId="4" fontId="2" fillId="3" borderId="18" xfId="0" applyNumberFormat="1" applyFont="1" applyFill="1" applyBorder="1" applyAlignment="1">
      <alignment horizontal="left"/>
    </xf>
    <xf numFmtId="4" fontId="2" fillId="3" borderId="10" xfId="0" applyNumberFormat="1" applyFont="1" applyFill="1" applyBorder="1" applyAlignment="1">
      <alignment horizontal="left"/>
    </xf>
    <xf numFmtId="4" fontId="2" fillId="3" borderId="19" xfId="0" applyNumberFormat="1" applyFont="1" applyFill="1" applyBorder="1" applyAlignment="1">
      <alignment horizontal="left"/>
    </xf>
    <xf numFmtId="4" fontId="0" fillId="0" borderId="11" xfId="0" applyNumberFormat="1" applyFill="1" applyBorder="1" applyAlignment="1">
      <alignment horizontal="left"/>
    </xf>
    <xf numFmtId="4" fontId="0" fillId="7" borderId="11" xfId="0" applyNumberFormat="1" applyFont="1" applyFill="1" applyBorder="1" applyAlignment="1">
      <alignment horizontal="left"/>
    </xf>
    <xf numFmtId="4" fontId="0" fillId="7" borderId="20" xfId="0" applyNumberFormat="1" applyFont="1" applyFill="1" applyBorder="1" applyAlignment="1">
      <alignment horizontal="left"/>
    </xf>
    <xf numFmtId="4" fontId="0" fillId="2" borderId="18" xfId="0" applyNumberFormat="1" applyFill="1" applyBorder="1" applyAlignment="1">
      <alignment horizontal="left"/>
    </xf>
    <xf numFmtId="4" fontId="0" fillId="2" borderId="10" xfId="0" applyNumberFormat="1" applyFill="1" applyBorder="1" applyAlignment="1">
      <alignment horizontal="left"/>
    </xf>
    <xf numFmtId="4" fontId="0" fillId="2" borderId="19" xfId="0" applyNumberFormat="1" applyFill="1" applyBorder="1" applyAlignment="1">
      <alignment horizontal="left"/>
    </xf>
    <xf numFmtId="4" fontId="0" fillId="0" borderId="11" xfId="0" applyNumberFormat="1" applyBorder="1" applyAlignment="1">
      <alignment horizontal="left"/>
    </xf>
    <xf numFmtId="4" fontId="0" fillId="0" borderId="21" xfId="0" applyNumberFormat="1" applyBorder="1" applyAlignment="1">
      <alignment horizontal="left"/>
    </xf>
    <xf numFmtId="4" fontId="0" fillId="3" borderId="22" xfId="0" applyNumberFormat="1" applyFill="1" applyBorder="1" applyAlignment="1">
      <alignment horizontal="left"/>
    </xf>
    <xf numFmtId="4" fontId="0" fillId="3" borderId="23" xfId="0" applyNumberFormat="1" applyFill="1" applyBorder="1" applyAlignment="1">
      <alignment horizontal="left"/>
    </xf>
    <xf numFmtId="4" fontId="0" fillId="3" borderId="19" xfId="0" applyNumberFormat="1" applyFill="1" applyBorder="1" applyAlignment="1">
      <alignment horizontal="left"/>
    </xf>
    <xf numFmtId="0" fontId="2" fillId="5" borderId="3" xfId="0" applyFont="1" applyFill="1" applyBorder="1" applyAlignment="1">
      <alignment horizontal="center"/>
    </xf>
    <xf numFmtId="0" fontId="2" fillId="0" borderId="8" xfId="0" applyFont="1" applyFill="1" applyBorder="1" applyAlignment="1">
      <alignment horizontal="center"/>
    </xf>
    <xf numFmtId="7" fontId="2" fillId="5" borderId="4" xfId="0" applyNumberFormat="1" applyFont="1" applyFill="1" applyBorder="1" applyAlignment="1">
      <alignment horizontal="center"/>
    </xf>
    <xf numFmtId="7" fontId="2" fillId="5" borderId="18" xfId="0" applyNumberFormat="1" applyFont="1" applyFill="1" applyBorder="1" applyAlignment="1">
      <alignment horizontal="center"/>
    </xf>
    <xf numFmtId="7" fontId="2" fillId="5" borderId="10" xfId="0" applyNumberFormat="1" applyFont="1" applyFill="1" applyBorder="1" applyAlignment="1">
      <alignment horizontal="center"/>
    </xf>
    <xf numFmtId="7" fontId="2" fillId="5" borderId="5" xfId="0" applyNumberFormat="1" applyFont="1" applyFill="1" applyBorder="1" applyAlignment="1">
      <alignment horizontal="center"/>
    </xf>
    <xf numFmtId="7" fontId="2" fillId="5" borderId="4" xfId="0" applyNumberFormat="1" applyFont="1" applyFill="1" applyBorder="1" applyAlignment="1">
      <alignment/>
    </xf>
    <xf numFmtId="7" fontId="2" fillId="5" borderId="18" xfId="0" applyNumberFormat="1" applyFont="1" applyFill="1" applyBorder="1" applyAlignment="1">
      <alignment/>
    </xf>
    <xf numFmtId="7" fontId="2" fillId="5" borderId="10" xfId="0" applyNumberFormat="1" applyFont="1" applyFill="1" applyBorder="1" applyAlignment="1">
      <alignment/>
    </xf>
    <xf numFmtId="7" fontId="2" fillId="5" borderId="5" xfId="0" applyNumberFormat="1" applyFont="1" applyFill="1" applyBorder="1" applyAlignment="1">
      <alignment/>
    </xf>
    <xf numFmtId="0" fontId="8" fillId="0" borderId="0" xfId="0" applyFont="1" applyBorder="1" applyAlignment="1">
      <alignment/>
    </xf>
    <xf numFmtId="0" fontId="10" fillId="0" borderId="0" xfId="0" applyFont="1" applyAlignment="1">
      <alignment/>
    </xf>
    <xf numFmtId="0" fontId="11" fillId="0" borderId="0" xfId="0" applyFont="1" applyBorder="1" applyAlignment="1">
      <alignment wrapText="1"/>
    </xf>
    <xf numFmtId="0" fontId="7" fillId="0" borderId="0" xfId="0" applyFont="1" applyAlignment="1">
      <alignment/>
    </xf>
    <xf numFmtId="0" fontId="1" fillId="0" borderId="1" xfId="0" applyFont="1" applyBorder="1" applyAlignment="1">
      <alignment horizontal="center"/>
    </xf>
    <xf numFmtId="0" fontId="1" fillId="0" borderId="9" xfId="0" applyFont="1" applyBorder="1" applyAlignment="1">
      <alignment horizontal="center"/>
    </xf>
    <xf numFmtId="0" fontId="0" fillId="0" borderId="11" xfId="0" applyBorder="1" applyAlignment="1">
      <alignment horizontal="center"/>
    </xf>
    <xf numFmtId="0" fontId="0" fillId="0" borderId="6" xfId="0"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2" fillId="0" borderId="24"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xf>
    <xf numFmtId="0" fontId="0" fillId="0" borderId="25" xfId="0" applyBorder="1" applyAlignment="1">
      <alignment/>
    </xf>
    <xf numFmtId="0" fontId="4" fillId="4" borderId="26" xfId="0" applyFont="1" applyFill="1" applyBorder="1" applyAlignment="1">
      <alignment horizontal="left" wrapText="1"/>
    </xf>
    <xf numFmtId="0" fontId="4" fillId="4" borderId="27" xfId="0" applyFont="1" applyFill="1" applyBorder="1" applyAlignment="1">
      <alignment horizontal="left" wrapText="1"/>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2" fillId="0" borderId="24" xfId="0" applyFont="1" applyBorder="1" applyAlignment="1">
      <alignment horizontal="left" wrapText="1"/>
    </xf>
    <xf numFmtId="0" fontId="2" fillId="0" borderId="0" xfId="0" applyFont="1" applyBorder="1" applyAlignment="1">
      <alignment horizontal="left" wrapText="1"/>
    </xf>
    <xf numFmtId="0" fontId="0" fillId="0" borderId="0" xfId="0" applyBorder="1" applyAlignment="1">
      <alignment horizontal="left"/>
    </xf>
    <xf numFmtId="0" fontId="0" fillId="0" borderId="25" xfId="0" applyBorder="1" applyAlignment="1">
      <alignment horizontal="left"/>
    </xf>
    <xf numFmtId="0" fontId="2" fillId="0" borderId="1" xfId="0" applyFont="1" applyBorder="1" applyAlignment="1">
      <alignment horizontal="left" wrapText="1"/>
    </xf>
    <xf numFmtId="0" fontId="2" fillId="0" borderId="9" xfId="0" applyFont="1" applyBorder="1" applyAlignment="1">
      <alignment horizontal="left" wrapText="1"/>
    </xf>
    <xf numFmtId="0" fontId="0" fillId="0" borderId="11" xfId="0" applyBorder="1" applyAlignment="1">
      <alignment horizontal="left"/>
    </xf>
    <xf numFmtId="0" fontId="0" fillId="0" borderId="30" xfId="0" applyBorder="1" applyAlignment="1">
      <alignment horizontal="left"/>
    </xf>
    <xf numFmtId="0" fontId="0" fillId="0" borderId="6" xfId="0" applyBorder="1" applyAlignment="1">
      <alignment horizontal="left"/>
    </xf>
    <xf numFmtId="0" fontId="0" fillId="0" borderId="20" xfId="0" applyBorder="1" applyAlignment="1">
      <alignment horizontal="left"/>
    </xf>
    <xf numFmtId="0" fontId="0" fillId="0" borderId="31" xfId="0" applyBorder="1" applyAlignment="1">
      <alignment horizontal="left" wrapText="1"/>
    </xf>
    <xf numFmtId="0" fontId="0" fillId="0" borderId="32" xfId="0" applyBorder="1" applyAlignment="1">
      <alignment horizontal="left" wrapText="1"/>
    </xf>
    <xf numFmtId="0" fontId="0" fillId="0" borderId="32" xfId="0" applyBorder="1" applyAlignment="1">
      <alignment horizontal="left"/>
    </xf>
    <xf numFmtId="0" fontId="0" fillId="0" borderId="33" xfId="0" applyBorder="1" applyAlignment="1">
      <alignment horizontal="left"/>
    </xf>
    <xf numFmtId="0" fontId="2" fillId="0" borderId="1" xfId="0" applyFont="1" applyBorder="1" applyAlignment="1">
      <alignment horizontal="left"/>
    </xf>
    <xf numFmtId="0" fontId="2" fillId="0" borderId="9" xfId="0" applyFont="1" applyBorder="1" applyAlignment="1">
      <alignment horizontal="left"/>
    </xf>
    <xf numFmtId="0" fontId="2" fillId="8" borderId="13" xfId="0" applyFont="1" applyFill="1" applyBorder="1" applyAlignment="1">
      <alignment horizontal="center"/>
    </xf>
    <xf numFmtId="0" fontId="2" fillId="8" borderId="17" xfId="0" applyFont="1" applyFill="1" applyBorder="1" applyAlignment="1">
      <alignment horizontal="center"/>
    </xf>
    <xf numFmtId="0" fontId="13" fillId="8" borderId="26" xfId="0" applyFont="1" applyFill="1" applyBorder="1" applyAlignment="1">
      <alignment horizontal="center" vertical="top" wrapText="1"/>
    </xf>
    <xf numFmtId="0" fontId="2" fillId="8" borderId="27" xfId="0" applyFont="1" applyFill="1" applyBorder="1" applyAlignment="1">
      <alignment/>
    </xf>
    <xf numFmtId="0" fontId="0" fillId="0" borderId="29" xfId="0" applyBorder="1" applyAlignment="1">
      <alignment/>
    </xf>
    <xf numFmtId="0" fontId="14" fillId="0" borderId="0" xfId="0" applyFont="1" applyAlignment="1">
      <alignment horizontal="center"/>
    </xf>
    <xf numFmtId="0" fontId="0" fillId="0" borderId="0" xfId="0" applyAlignment="1">
      <alignment horizontal="center"/>
    </xf>
    <xf numFmtId="0" fontId="13" fillId="7" borderId="10" xfId="0" applyFont="1" applyFill="1" applyBorder="1" applyAlignment="1">
      <alignment horizontal="center" vertical="top" wrapText="1"/>
    </xf>
    <xf numFmtId="0" fontId="0" fillId="7" borderId="34" xfId="0" applyFill="1" applyBorder="1" applyAlignment="1">
      <alignment/>
    </xf>
    <xf numFmtId="0" fontId="0" fillId="7" borderId="4"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Lifecycle Costs for SHERPA-DP Case Study in 5 years</a:t>
            </a:r>
          </a:p>
        </c:rich>
      </c:tx>
      <c:layout/>
      <c:spPr>
        <a:noFill/>
        <a:ln>
          <a:noFill/>
        </a:ln>
      </c:spPr>
    </c:title>
    <c:plotArea>
      <c:layout/>
      <c:barChart>
        <c:barDir val="col"/>
        <c:grouping val="clustered"/>
        <c:varyColors val="0"/>
        <c:ser>
          <c:idx val="0"/>
          <c:order val="0"/>
          <c:tx>
            <c:strRef>
              <c:f>Summary!$B$13</c:f>
              <c:strCache>
                <c:ptCount val="1"/>
                <c:pt idx="0">
                  <c:v>Cost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Summary!$C$12:$I$12</c:f>
              <c:strCache/>
            </c:strRef>
          </c:cat>
          <c:val>
            <c:numRef>
              <c:f>Summary!$C$13:$I$13</c:f>
              <c:numCache>
                <c:ptCount val="7"/>
                <c:pt idx="0">
                  <c:v>0</c:v>
                </c:pt>
                <c:pt idx="1">
                  <c:v>0</c:v>
                </c:pt>
                <c:pt idx="2">
                  <c:v>0</c:v>
                </c:pt>
                <c:pt idx="3">
                  <c:v>0</c:v>
                </c:pt>
                <c:pt idx="4">
                  <c:v>0</c:v>
                </c:pt>
                <c:pt idx="5">
                  <c:v>0</c:v>
                </c:pt>
                <c:pt idx="6">
                  <c:v>0</c:v>
                </c:pt>
              </c:numCache>
            </c:numRef>
          </c:val>
        </c:ser>
        <c:axId val="39883375"/>
        <c:axId val="23406056"/>
      </c:barChart>
      <c:catAx>
        <c:axId val="39883375"/>
        <c:scaling>
          <c:orientation val="minMax"/>
        </c:scaling>
        <c:axPos val="b"/>
        <c:title>
          <c:tx>
            <c:rich>
              <a:bodyPr vert="horz" rot="0" anchor="ctr"/>
              <a:lstStyle/>
              <a:p>
                <a:pPr algn="ctr">
                  <a:defRPr/>
                </a:pPr>
                <a:r>
                  <a:rPr lang="en-US" cap="none" sz="1000" b="1" i="0" u="none" baseline="0">
                    <a:latin typeface="Arial"/>
                    <a:ea typeface="Arial"/>
                    <a:cs typeface="Arial"/>
                  </a:rPr>
                  <a:t>LIFE Stages</a:t>
                </a:r>
              </a:p>
            </c:rich>
          </c:tx>
          <c:layout/>
          <c:overlay val="0"/>
          <c:spPr>
            <a:noFill/>
            <a:ln>
              <a:noFill/>
            </a:ln>
          </c:spPr>
        </c:title>
        <c:delete val="0"/>
        <c:numFmt formatCode="General" sourceLinked="1"/>
        <c:majorTickMark val="out"/>
        <c:minorTickMark val="none"/>
        <c:tickLblPos val="nextTo"/>
        <c:crossAx val="23406056"/>
        <c:crosses val="autoZero"/>
        <c:auto val="1"/>
        <c:lblOffset val="100"/>
        <c:noMultiLvlLbl val="0"/>
      </c:catAx>
      <c:valAx>
        <c:axId val="23406056"/>
        <c:scaling>
          <c:orientation val="minMax"/>
        </c:scaling>
        <c:axPos val="l"/>
        <c:title>
          <c:tx>
            <c:rich>
              <a:bodyPr vert="horz" rot="-5400000" anchor="ctr"/>
              <a:lstStyle/>
              <a:p>
                <a:pPr algn="ctr">
                  <a:defRPr/>
                </a:pPr>
                <a:r>
                  <a:rPr lang="en-US" cap="none" sz="1000" b="1" i="0" u="none" baseline="0">
                    <a:latin typeface="Arial"/>
                    <a:ea typeface="Arial"/>
                    <a:cs typeface="Arial"/>
                  </a:rPr>
                  <a:t>Cost (£) per entity</a:t>
                </a:r>
              </a:p>
            </c:rich>
          </c:tx>
          <c:layout/>
          <c:overlay val="0"/>
          <c:spPr>
            <a:noFill/>
            <a:ln>
              <a:noFill/>
            </a:ln>
          </c:spPr>
        </c:title>
        <c:majorGridlines/>
        <c:delete val="0"/>
        <c:numFmt formatCode="General" sourceLinked="1"/>
        <c:majorTickMark val="out"/>
        <c:minorTickMark val="none"/>
        <c:tickLblPos val="nextTo"/>
        <c:crossAx val="3988337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16</xdr:row>
      <xdr:rowOff>114300</xdr:rowOff>
    </xdr:from>
    <xdr:to>
      <xdr:col>8</xdr:col>
      <xdr:colOff>923925</xdr:colOff>
      <xdr:row>40</xdr:row>
      <xdr:rowOff>0</xdr:rowOff>
    </xdr:to>
    <xdr:graphicFrame>
      <xdr:nvGraphicFramePr>
        <xdr:cNvPr id="1" name="Chart 1"/>
        <xdr:cNvGraphicFramePr/>
      </xdr:nvGraphicFramePr>
      <xdr:xfrm>
        <a:off x="1771650" y="3609975"/>
        <a:ext cx="5886450" cy="3771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C9"/>
  <sheetViews>
    <sheetView showGridLines="0" tabSelected="1" workbookViewId="0" topLeftCell="A1">
      <selection activeCell="A1" sqref="A1"/>
    </sheetView>
  </sheetViews>
  <sheetFormatPr defaultColWidth="9.140625" defaultRowHeight="12.75"/>
  <cols>
    <col min="1" max="1" width="3.8515625" style="32" customWidth="1"/>
    <col min="2" max="2" width="26.00390625" style="32" customWidth="1"/>
    <col min="3" max="3" width="69.28125" style="32" customWidth="1"/>
    <col min="4" max="16384" width="9.140625" style="32" customWidth="1"/>
  </cols>
  <sheetData>
    <row r="1" spans="2:3" ht="19.5">
      <c r="B1" s="95" t="s">
        <v>179</v>
      </c>
      <c r="C1" s="96"/>
    </row>
    <row r="2" spans="2:3" ht="22.5" customHeight="1">
      <c r="B2" s="95" t="s">
        <v>178</v>
      </c>
      <c r="C2" s="96"/>
    </row>
    <row r="4" spans="2:3" ht="48" customHeight="1">
      <c r="B4" s="97" t="s">
        <v>180</v>
      </c>
      <c r="C4" s="98"/>
    </row>
    <row r="6" ht="18" customHeight="1">
      <c r="B6" s="32" t="s">
        <v>137</v>
      </c>
    </row>
    <row r="7" spans="2:3" ht="123" customHeight="1">
      <c r="B7" s="33" t="s">
        <v>138</v>
      </c>
      <c r="C7" s="34" t="s">
        <v>139</v>
      </c>
    </row>
    <row r="8" spans="2:3" ht="103.5" customHeight="1">
      <c r="B8" s="33" t="s">
        <v>140</v>
      </c>
      <c r="C8" s="34" t="s">
        <v>141</v>
      </c>
    </row>
    <row r="9" spans="2:3" ht="77.25" customHeight="1">
      <c r="B9" s="33" t="s">
        <v>142</v>
      </c>
      <c r="C9" s="34" t="s">
        <v>143</v>
      </c>
    </row>
  </sheetData>
  <mergeCells count="3">
    <mergeCell ref="B1:C1"/>
    <mergeCell ref="B2:C2"/>
    <mergeCell ref="B4:C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Q129"/>
  <sheetViews>
    <sheetView zoomScale="85" zoomScaleNormal="85" workbookViewId="0" topLeftCell="A1">
      <pane ySplit="5" topLeftCell="BM6" activePane="bottomLeft" state="frozen"/>
      <selection pane="topLeft" activeCell="A1" sqref="A1"/>
      <selection pane="bottomLeft" activeCell="A2" sqref="A2:Q2"/>
    </sheetView>
  </sheetViews>
  <sheetFormatPr defaultColWidth="9.140625" defaultRowHeight="12.75"/>
  <cols>
    <col min="1" max="1" width="23.28125" style="4" customWidth="1"/>
    <col min="2" max="2" width="23.28125" style="24" customWidth="1"/>
    <col min="3" max="3" width="23.28125" style="4" customWidth="1"/>
    <col min="4" max="8" width="10.57421875" style="13" customWidth="1"/>
    <col min="9" max="9" width="12.421875" style="59" customWidth="1"/>
    <col min="10" max="11" width="10.57421875" style="13" customWidth="1"/>
    <col min="12" max="14" width="11.57421875" style="13" customWidth="1"/>
    <col min="15" max="15" width="13.421875" style="13" customWidth="1"/>
    <col min="16" max="17" width="11.57421875" style="13" customWidth="1"/>
    <col min="18" max="16384" width="9.140625" style="2" customWidth="1"/>
  </cols>
  <sheetData>
    <row r="1" ht="13.5" thickBot="1"/>
    <row r="2" spans="1:17" ht="20.25">
      <c r="A2" s="103" t="s">
        <v>0</v>
      </c>
      <c r="B2" s="104"/>
      <c r="C2" s="104"/>
      <c r="D2" s="105"/>
      <c r="E2" s="105"/>
      <c r="F2" s="105"/>
      <c r="G2" s="105"/>
      <c r="H2" s="105"/>
      <c r="I2" s="105"/>
      <c r="J2" s="105"/>
      <c r="K2" s="105"/>
      <c r="L2" s="105"/>
      <c r="M2" s="105"/>
      <c r="N2" s="105"/>
      <c r="O2" s="105"/>
      <c r="P2" s="105"/>
      <c r="Q2" s="106"/>
    </row>
    <row r="3" spans="1:17" ht="20.25">
      <c r="A3" s="99" t="s">
        <v>136</v>
      </c>
      <c r="B3" s="100"/>
      <c r="C3" s="100"/>
      <c r="D3" s="101"/>
      <c r="E3" s="101"/>
      <c r="F3" s="101"/>
      <c r="G3" s="101"/>
      <c r="H3" s="101"/>
      <c r="I3" s="101"/>
      <c r="J3" s="101"/>
      <c r="K3" s="101"/>
      <c r="L3" s="101"/>
      <c r="M3" s="101"/>
      <c r="N3" s="101"/>
      <c r="O3" s="101"/>
      <c r="P3" s="101"/>
      <c r="Q3" s="102"/>
    </row>
    <row r="4" spans="1:17" ht="13.5" thickBot="1">
      <c r="A4" s="126"/>
      <c r="B4" s="127"/>
      <c r="C4" s="127"/>
      <c r="D4" s="128"/>
      <c r="E4" s="128"/>
      <c r="F4" s="128"/>
      <c r="G4" s="128"/>
      <c r="H4" s="128"/>
      <c r="I4" s="128"/>
      <c r="J4" s="128"/>
      <c r="K4" s="128"/>
      <c r="L4" s="128"/>
      <c r="M4" s="128"/>
      <c r="N4" s="128"/>
      <c r="O4" s="128"/>
      <c r="P4" s="128"/>
      <c r="Q4" s="129"/>
    </row>
    <row r="5" spans="1:17" s="12" customFormat="1" ht="23.25" customHeight="1" thickBot="1">
      <c r="A5" s="11" t="s">
        <v>1</v>
      </c>
      <c r="B5" s="25" t="s">
        <v>112</v>
      </c>
      <c r="C5" s="42" t="s">
        <v>113</v>
      </c>
      <c r="D5" s="71" t="s">
        <v>73</v>
      </c>
      <c r="E5" s="71" t="s">
        <v>74</v>
      </c>
      <c r="F5" s="71" t="s">
        <v>75</v>
      </c>
      <c r="G5" s="71" t="s">
        <v>76</v>
      </c>
      <c r="H5" s="72" t="s">
        <v>77</v>
      </c>
      <c r="I5" s="73" t="s">
        <v>83</v>
      </c>
      <c r="J5" s="14" t="s">
        <v>78</v>
      </c>
      <c r="K5" s="71" t="s">
        <v>79</v>
      </c>
      <c r="L5" s="71" t="s">
        <v>80</v>
      </c>
      <c r="M5" s="71" t="s">
        <v>81</v>
      </c>
      <c r="N5" s="72" t="s">
        <v>82</v>
      </c>
      <c r="O5" s="73" t="s">
        <v>84</v>
      </c>
      <c r="P5" s="14"/>
      <c r="Q5" s="15"/>
    </row>
    <row r="6" spans="1:17" s="3" customFormat="1" ht="16.5" customHeight="1" thickBot="1">
      <c r="A6" s="116"/>
      <c r="B6" s="117"/>
      <c r="C6" s="117"/>
      <c r="D6" s="118"/>
      <c r="E6" s="118"/>
      <c r="F6" s="118"/>
      <c r="G6" s="118"/>
      <c r="H6" s="118"/>
      <c r="I6" s="118"/>
      <c r="J6" s="118"/>
      <c r="K6" s="118"/>
      <c r="L6" s="118"/>
      <c r="M6" s="118"/>
      <c r="N6" s="118"/>
      <c r="O6" s="118"/>
      <c r="P6" s="118"/>
      <c r="Q6" s="119"/>
    </row>
    <row r="7" spans="1:17" s="1" customFormat="1" ht="12.75">
      <c r="A7" s="111" t="s">
        <v>13</v>
      </c>
      <c r="B7" s="112"/>
      <c r="C7" s="112"/>
      <c r="D7" s="113"/>
      <c r="E7" s="113"/>
      <c r="F7" s="113"/>
      <c r="G7" s="113"/>
      <c r="H7" s="113"/>
      <c r="I7" s="114"/>
      <c r="J7" s="113"/>
      <c r="K7" s="113"/>
      <c r="L7" s="113"/>
      <c r="M7" s="113"/>
      <c r="N7" s="113"/>
      <c r="O7" s="114"/>
      <c r="P7" s="113"/>
      <c r="Q7" s="115"/>
    </row>
    <row r="8" spans="1:17" s="1" customFormat="1" ht="12.75">
      <c r="A8" s="6"/>
      <c r="B8" s="26"/>
      <c r="C8" s="36"/>
      <c r="D8" s="74">
        <v>0</v>
      </c>
      <c r="E8" s="74">
        <v>0</v>
      </c>
      <c r="F8" s="74">
        <v>0</v>
      </c>
      <c r="G8" s="74">
        <v>0</v>
      </c>
      <c r="H8" s="74">
        <v>0</v>
      </c>
      <c r="I8" s="75"/>
      <c r="J8" s="74">
        <v>0</v>
      </c>
      <c r="K8" s="74">
        <v>0</v>
      </c>
      <c r="L8" s="74">
        <v>0</v>
      </c>
      <c r="M8" s="74">
        <v>0</v>
      </c>
      <c r="N8" s="74">
        <v>0</v>
      </c>
      <c r="O8" s="75"/>
      <c r="P8" s="22"/>
      <c r="Q8" s="16"/>
    </row>
    <row r="9" spans="1:17" s="1" customFormat="1" ht="12.75">
      <c r="A9" s="6"/>
      <c r="B9" s="26"/>
      <c r="C9" s="36"/>
      <c r="D9" s="74">
        <v>0</v>
      </c>
      <c r="E9" s="74">
        <v>0</v>
      </c>
      <c r="F9" s="74">
        <v>0</v>
      </c>
      <c r="G9" s="74">
        <v>0</v>
      </c>
      <c r="H9" s="74">
        <v>0</v>
      </c>
      <c r="I9" s="75"/>
      <c r="J9" s="74">
        <v>0</v>
      </c>
      <c r="K9" s="74">
        <v>0</v>
      </c>
      <c r="L9" s="74">
        <v>0</v>
      </c>
      <c r="M9" s="74">
        <v>0</v>
      </c>
      <c r="N9" s="74">
        <v>0</v>
      </c>
      <c r="O9" s="75"/>
      <c r="P9" s="22"/>
      <c r="Q9" s="16"/>
    </row>
    <row r="10" spans="1:17" s="1" customFormat="1" ht="13.5" thickBot="1">
      <c r="A10" s="6"/>
      <c r="B10" s="26"/>
      <c r="C10" s="36"/>
      <c r="D10" s="74">
        <v>0</v>
      </c>
      <c r="E10" s="74">
        <v>0</v>
      </c>
      <c r="F10" s="74">
        <v>0</v>
      </c>
      <c r="G10" s="74">
        <v>0</v>
      </c>
      <c r="H10" s="74">
        <v>0</v>
      </c>
      <c r="I10" s="76"/>
      <c r="J10" s="74">
        <v>0</v>
      </c>
      <c r="K10" s="74">
        <v>0</v>
      </c>
      <c r="L10" s="74">
        <v>0</v>
      </c>
      <c r="M10" s="74">
        <v>0</v>
      </c>
      <c r="N10" s="74">
        <v>0</v>
      </c>
      <c r="O10" s="76"/>
      <c r="P10" s="22"/>
      <c r="Q10" s="16"/>
    </row>
    <row r="11" spans="1:17" s="1" customFormat="1" ht="13.5" thickBot="1">
      <c r="A11" s="7" t="s">
        <v>107</v>
      </c>
      <c r="B11" s="27"/>
      <c r="C11" s="37"/>
      <c r="D11" s="77">
        <f>SUM(D8:D10)</f>
        <v>0</v>
      </c>
      <c r="E11" s="77">
        <f aca="true" t="shared" si="0" ref="E11:N11">SUM(E8:E10)</f>
        <v>0</v>
      </c>
      <c r="F11" s="77">
        <f t="shared" si="0"/>
        <v>0</v>
      </c>
      <c r="G11" s="77">
        <f t="shared" si="0"/>
        <v>0</v>
      </c>
      <c r="H11" s="78">
        <f>SUM(H8:H10)</f>
        <v>0</v>
      </c>
      <c r="I11" s="79">
        <f>SUM(D11:H11)</f>
        <v>0</v>
      </c>
      <c r="J11" s="17">
        <f t="shared" si="0"/>
        <v>0</v>
      </c>
      <c r="K11" s="77">
        <f>SUM(K8:K10)</f>
        <v>0</v>
      </c>
      <c r="L11" s="77">
        <f t="shared" si="0"/>
        <v>0</v>
      </c>
      <c r="M11" s="77">
        <f t="shared" si="0"/>
        <v>0</v>
      </c>
      <c r="N11" s="78">
        <f t="shared" si="0"/>
        <v>0</v>
      </c>
      <c r="O11" s="79">
        <f>SUM(I11:N11)</f>
        <v>0</v>
      </c>
      <c r="P11" s="17"/>
      <c r="Q11" s="18"/>
    </row>
    <row r="12" spans="1:17" s="5" customFormat="1" ht="13.5" customHeight="1" thickBot="1">
      <c r="A12" s="107"/>
      <c r="B12" s="108"/>
      <c r="C12" s="108"/>
      <c r="D12" s="109"/>
      <c r="E12" s="109"/>
      <c r="F12" s="109"/>
      <c r="G12" s="109"/>
      <c r="H12" s="109"/>
      <c r="I12" s="109"/>
      <c r="J12" s="109"/>
      <c r="K12" s="109"/>
      <c r="L12" s="109"/>
      <c r="M12" s="109"/>
      <c r="N12" s="109"/>
      <c r="O12" s="109"/>
      <c r="P12" s="109"/>
      <c r="Q12" s="110"/>
    </row>
    <row r="13" spans="1:17" ht="12.75">
      <c r="A13" s="111" t="s">
        <v>2</v>
      </c>
      <c r="B13" s="112"/>
      <c r="C13" s="112"/>
      <c r="D13" s="113"/>
      <c r="E13" s="113"/>
      <c r="F13" s="113"/>
      <c r="G13" s="113"/>
      <c r="H13" s="113"/>
      <c r="I13" s="113"/>
      <c r="J13" s="113"/>
      <c r="K13" s="113"/>
      <c r="L13" s="113"/>
      <c r="M13" s="113"/>
      <c r="N13" s="113"/>
      <c r="O13" s="113"/>
      <c r="P13" s="113"/>
      <c r="Q13" s="115"/>
    </row>
    <row r="14" spans="1:17" s="3" customFormat="1" ht="16.5" customHeight="1">
      <c r="A14" s="130" t="s">
        <v>3</v>
      </c>
      <c r="B14" s="131"/>
      <c r="C14" s="131"/>
      <c r="D14" s="122"/>
      <c r="E14" s="122"/>
      <c r="F14" s="122"/>
      <c r="G14" s="122"/>
      <c r="H14" s="122"/>
      <c r="I14" s="125"/>
      <c r="J14" s="122"/>
      <c r="K14" s="122"/>
      <c r="L14" s="122"/>
      <c r="M14" s="122"/>
      <c r="N14" s="122"/>
      <c r="O14" s="125"/>
      <c r="P14" s="122"/>
      <c r="Q14" s="124"/>
    </row>
    <row r="15" spans="1:17" ht="48.75" customHeight="1">
      <c r="A15" s="8" t="s">
        <v>14</v>
      </c>
      <c r="B15" s="38" t="s">
        <v>114</v>
      </c>
      <c r="C15" s="38" t="s">
        <v>115</v>
      </c>
      <c r="D15" s="80">
        <v>0</v>
      </c>
      <c r="E15" s="80">
        <v>59.28</v>
      </c>
      <c r="F15" s="80">
        <v>59.28</v>
      </c>
      <c r="G15" s="80">
        <v>485.36</v>
      </c>
      <c r="H15" s="80">
        <v>59.28</v>
      </c>
      <c r="I15" s="75">
        <f>SUM(D15:H15)</f>
        <v>663.2</v>
      </c>
      <c r="J15" s="80">
        <v>59.28</v>
      </c>
      <c r="K15" s="80">
        <v>59.28</v>
      </c>
      <c r="L15" s="80">
        <v>485.36</v>
      </c>
      <c r="M15" s="80">
        <v>59.28</v>
      </c>
      <c r="N15" s="80">
        <v>59.28</v>
      </c>
      <c r="O15" s="75">
        <f>SUM(I15:N15)</f>
        <v>1385.6799999999998</v>
      </c>
      <c r="P15" s="23"/>
      <c r="Q15" s="19"/>
    </row>
    <row r="16" spans="1:17" ht="24" customHeight="1">
      <c r="A16" s="8" t="s">
        <v>15</v>
      </c>
      <c r="B16" s="28"/>
      <c r="C16" s="38"/>
      <c r="D16" s="80">
        <v>0</v>
      </c>
      <c r="E16" s="80"/>
      <c r="F16" s="80"/>
      <c r="G16" s="80"/>
      <c r="H16" s="81"/>
      <c r="I16" s="75">
        <f aca="true" t="shared" si="1" ref="I16:I26">SUM(D16:H16)</f>
        <v>0</v>
      </c>
      <c r="J16" s="23"/>
      <c r="K16" s="80"/>
      <c r="L16" s="80"/>
      <c r="M16" s="80"/>
      <c r="N16" s="81"/>
      <c r="O16" s="75">
        <f>SUM(I16:N16)</f>
        <v>0</v>
      </c>
      <c r="P16" s="23"/>
      <c r="Q16" s="19"/>
    </row>
    <row r="17" spans="1:17" ht="25.5">
      <c r="A17" s="8" t="s">
        <v>16</v>
      </c>
      <c r="B17" s="28"/>
      <c r="C17" s="38"/>
      <c r="D17" s="80">
        <v>0</v>
      </c>
      <c r="E17" s="80"/>
      <c r="F17" s="80"/>
      <c r="G17" s="80"/>
      <c r="H17" s="81"/>
      <c r="I17" s="75">
        <f t="shared" si="1"/>
        <v>0</v>
      </c>
      <c r="J17" s="23"/>
      <c r="K17" s="80"/>
      <c r="L17" s="80"/>
      <c r="M17" s="80"/>
      <c r="N17" s="81"/>
      <c r="O17" s="75">
        <f>SUM(I17:N17)</f>
        <v>0</v>
      </c>
      <c r="P17" s="23"/>
      <c r="Q17" s="19"/>
    </row>
    <row r="18" spans="1:17" ht="17.25" customHeight="1">
      <c r="A18" s="130" t="s">
        <v>58</v>
      </c>
      <c r="B18" s="131"/>
      <c r="C18" s="131"/>
      <c r="D18" s="122"/>
      <c r="E18" s="122"/>
      <c r="F18" s="122"/>
      <c r="G18" s="122"/>
      <c r="H18" s="122"/>
      <c r="I18" s="123"/>
      <c r="J18" s="122"/>
      <c r="K18" s="122"/>
      <c r="L18" s="122"/>
      <c r="M18" s="122"/>
      <c r="N18" s="122"/>
      <c r="O18" s="123"/>
      <c r="P18" s="122"/>
      <c r="Q18" s="124"/>
    </row>
    <row r="19" spans="1:17" ht="51.75" customHeight="1">
      <c r="A19" s="9" t="s">
        <v>85</v>
      </c>
      <c r="B19" s="29"/>
      <c r="C19" s="38" t="s">
        <v>115</v>
      </c>
      <c r="D19" s="80">
        <v>0</v>
      </c>
      <c r="E19" s="80">
        <v>59.28</v>
      </c>
      <c r="F19" s="80">
        <v>59.28</v>
      </c>
      <c r="G19" s="80">
        <v>485.36</v>
      </c>
      <c r="H19" s="80">
        <v>59.28</v>
      </c>
      <c r="I19" s="75">
        <f>SUM(D19:H19)</f>
        <v>663.2</v>
      </c>
      <c r="J19" s="80">
        <v>59.28</v>
      </c>
      <c r="K19" s="80">
        <v>59.28</v>
      </c>
      <c r="L19" s="80">
        <v>485.36</v>
      </c>
      <c r="M19" s="80">
        <v>59.28</v>
      </c>
      <c r="N19" s="80">
        <v>59.28</v>
      </c>
      <c r="O19" s="75">
        <f>SUM(I19:N19)</f>
        <v>1385.6799999999998</v>
      </c>
      <c r="P19" s="23"/>
      <c r="Q19" s="19"/>
    </row>
    <row r="20" spans="1:17" ht="25.5">
      <c r="A20" s="9" t="s">
        <v>17</v>
      </c>
      <c r="B20" s="29"/>
      <c r="D20" s="80">
        <v>0</v>
      </c>
      <c r="E20" s="80"/>
      <c r="F20" s="80"/>
      <c r="G20" s="80"/>
      <c r="H20" s="81"/>
      <c r="I20" s="75">
        <f t="shared" si="1"/>
        <v>0</v>
      </c>
      <c r="J20" s="23"/>
      <c r="K20" s="80"/>
      <c r="L20" s="80"/>
      <c r="M20" s="80"/>
      <c r="N20" s="81"/>
      <c r="O20" s="75">
        <f>SUM(I20:N20)</f>
        <v>0</v>
      </c>
      <c r="P20" s="23"/>
      <c r="Q20" s="19"/>
    </row>
    <row r="21" spans="1:17" ht="63.75">
      <c r="A21" s="9" t="s">
        <v>18</v>
      </c>
      <c r="B21" s="29"/>
      <c r="C21" s="39" t="s">
        <v>117</v>
      </c>
      <c r="D21" s="80">
        <v>39846</v>
      </c>
      <c r="E21" s="80"/>
      <c r="F21" s="80"/>
      <c r="G21" s="80"/>
      <c r="H21" s="81"/>
      <c r="I21" s="75">
        <f t="shared" si="1"/>
        <v>39846</v>
      </c>
      <c r="J21" s="23"/>
      <c r="K21" s="80"/>
      <c r="L21" s="80"/>
      <c r="M21" s="80"/>
      <c r="N21" s="81"/>
      <c r="O21" s="75">
        <f>SUM(I21:N21)</f>
        <v>39846</v>
      </c>
      <c r="P21" s="23"/>
      <c r="Q21" s="19"/>
    </row>
    <row r="22" spans="1:17" ht="25.5">
      <c r="A22" s="9" t="s">
        <v>18</v>
      </c>
      <c r="B22" s="29"/>
      <c r="C22" s="39" t="s">
        <v>116</v>
      </c>
      <c r="D22" s="80">
        <v>8892</v>
      </c>
      <c r="E22" s="80"/>
      <c r="F22" s="80"/>
      <c r="G22" s="80"/>
      <c r="H22" s="81"/>
      <c r="I22" s="75">
        <f t="shared" si="1"/>
        <v>8892</v>
      </c>
      <c r="J22" s="23"/>
      <c r="K22" s="80"/>
      <c r="L22" s="80"/>
      <c r="M22" s="80"/>
      <c r="N22" s="81"/>
      <c r="O22" s="75">
        <f>SUM(I22:N22)</f>
        <v>8892</v>
      </c>
      <c r="P22" s="23"/>
      <c r="Q22" s="19"/>
    </row>
    <row r="23" spans="1:17" ht="20.25" customHeight="1">
      <c r="A23" s="120" t="s">
        <v>9</v>
      </c>
      <c r="B23" s="121"/>
      <c r="C23" s="121"/>
      <c r="D23" s="122"/>
      <c r="E23" s="122"/>
      <c r="F23" s="122"/>
      <c r="G23" s="122"/>
      <c r="H23" s="122"/>
      <c r="I23" s="123"/>
      <c r="J23" s="122"/>
      <c r="K23" s="122"/>
      <c r="L23" s="122"/>
      <c r="M23" s="122"/>
      <c r="N23" s="122"/>
      <c r="O23" s="123"/>
      <c r="P23" s="122"/>
      <c r="Q23" s="124"/>
    </row>
    <row r="24" spans="1:17" ht="25.5">
      <c r="A24" s="9" t="s">
        <v>19</v>
      </c>
      <c r="B24" s="29"/>
      <c r="C24" s="39"/>
      <c r="D24" s="80">
        <v>0</v>
      </c>
      <c r="I24" s="75">
        <f t="shared" si="1"/>
        <v>0</v>
      </c>
      <c r="O24" s="75">
        <f>SUM(I19:N19)</f>
        <v>1385.6799999999998</v>
      </c>
      <c r="P24" s="23"/>
      <c r="Q24" s="19"/>
    </row>
    <row r="25" spans="1:17" ht="25.5">
      <c r="A25" s="9" t="s">
        <v>20</v>
      </c>
      <c r="B25" s="29"/>
      <c r="C25" s="39"/>
      <c r="D25" s="80">
        <v>0</v>
      </c>
      <c r="E25" s="80"/>
      <c r="F25" s="80"/>
      <c r="G25" s="80"/>
      <c r="H25" s="81"/>
      <c r="I25" s="75">
        <f t="shared" si="1"/>
        <v>0</v>
      </c>
      <c r="J25" s="23"/>
      <c r="K25" s="80"/>
      <c r="L25" s="80"/>
      <c r="M25" s="80"/>
      <c r="N25" s="81"/>
      <c r="O25" s="75">
        <f>SUM(I25:N25)</f>
        <v>0</v>
      </c>
      <c r="P25" s="23"/>
      <c r="Q25" s="19"/>
    </row>
    <row r="26" spans="1:17" ht="38.25">
      <c r="A26" s="9" t="s">
        <v>21</v>
      </c>
      <c r="B26" s="29"/>
      <c r="C26" s="39"/>
      <c r="D26" s="80">
        <v>0</v>
      </c>
      <c r="E26" s="80"/>
      <c r="F26" s="80"/>
      <c r="G26" s="80"/>
      <c r="H26" s="81"/>
      <c r="I26" s="75">
        <f t="shared" si="1"/>
        <v>0</v>
      </c>
      <c r="J26" s="23"/>
      <c r="K26" s="80"/>
      <c r="L26" s="80"/>
      <c r="M26" s="80"/>
      <c r="N26" s="81"/>
      <c r="O26" s="75">
        <f>SUM(I26:N26)</f>
        <v>0</v>
      </c>
      <c r="P26" s="23"/>
      <c r="Q26" s="19"/>
    </row>
    <row r="27" spans="1:17" ht="24" customHeight="1">
      <c r="A27" s="9" t="s">
        <v>109</v>
      </c>
      <c r="B27" s="29"/>
      <c r="C27" s="39"/>
      <c r="D27" s="80">
        <v>0</v>
      </c>
      <c r="E27" s="80"/>
      <c r="F27" s="80"/>
      <c r="G27" s="80"/>
      <c r="H27" s="81"/>
      <c r="I27" s="75">
        <f>SUM(D27:H27)</f>
        <v>0</v>
      </c>
      <c r="J27" s="23"/>
      <c r="K27" s="80"/>
      <c r="L27" s="80"/>
      <c r="M27" s="80"/>
      <c r="N27" s="81"/>
      <c r="O27" s="75">
        <f>SUM(I27:N27)</f>
        <v>0</v>
      </c>
      <c r="P27" s="23"/>
      <c r="Q27" s="19"/>
    </row>
    <row r="28" spans="1:17" ht="20.25" customHeight="1">
      <c r="A28" s="120" t="s">
        <v>10</v>
      </c>
      <c r="B28" s="121"/>
      <c r="C28" s="121"/>
      <c r="D28" s="122"/>
      <c r="E28" s="122"/>
      <c r="F28" s="122"/>
      <c r="G28" s="122"/>
      <c r="H28" s="122"/>
      <c r="I28" s="123"/>
      <c r="J28" s="122"/>
      <c r="K28" s="122"/>
      <c r="L28" s="122"/>
      <c r="M28" s="122"/>
      <c r="N28" s="122"/>
      <c r="O28" s="123"/>
      <c r="P28" s="122"/>
      <c r="Q28" s="124"/>
    </row>
    <row r="29" spans="1:17" ht="25.5">
      <c r="A29" s="8" t="s">
        <v>59</v>
      </c>
      <c r="B29" s="28"/>
      <c r="C29" s="38"/>
      <c r="D29" s="80">
        <v>0</v>
      </c>
      <c r="E29" s="80"/>
      <c r="F29" s="80"/>
      <c r="G29" s="80"/>
      <c r="H29" s="81"/>
      <c r="I29" s="75">
        <f>SUM(D29:H29)</f>
        <v>0</v>
      </c>
      <c r="J29" s="23"/>
      <c r="K29" s="80"/>
      <c r="L29" s="80"/>
      <c r="M29" s="80"/>
      <c r="N29" s="81"/>
      <c r="O29" s="75">
        <f>SUM(I29:N29)</f>
        <v>0</v>
      </c>
      <c r="P29" s="23"/>
      <c r="Q29" s="19"/>
    </row>
    <row r="30" spans="1:17" ht="24.75" customHeight="1">
      <c r="A30" s="8" t="s">
        <v>86</v>
      </c>
      <c r="B30" s="28"/>
      <c r="C30" s="38" t="s">
        <v>118</v>
      </c>
      <c r="D30" s="80">
        <v>0</v>
      </c>
      <c r="E30" s="80">
        <v>55.6</v>
      </c>
      <c r="F30" s="80">
        <v>55.6</v>
      </c>
      <c r="G30" s="80">
        <v>55.6</v>
      </c>
      <c r="H30" s="80">
        <v>55.6</v>
      </c>
      <c r="I30" s="75">
        <f aca="true" t="shared" si="2" ref="I30:I38">SUM(D30:H30)</f>
        <v>222.4</v>
      </c>
      <c r="J30" s="80">
        <v>55.6</v>
      </c>
      <c r="K30" s="80">
        <v>55.6</v>
      </c>
      <c r="L30" s="80">
        <v>55.6</v>
      </c>
      <c r="M30" s="80">
        <v>55.6</v>
      </c>
      <c r="N30" s="80">
        <v>55.6</v>
      </c>
      <c r="O30" s="75">
        <f>SUM(I30:N30)</f>
        <v>500.4000000000001</v>
      </c>
      <c r="P30" s="23"/>
      <c r="Q30" s="19"/>
    </row>
    <row r="31" spans="1:17" ht="25.5">
      <c r="A31" s="8" t="s">
        <v>22</v>
      </c>
      <c r="B31" s="28"/>
      <c r="C31" s="38"/>
      <c r="D31" s="80">
        <v>0</v>
      </c>
      <c r="E31" s="80"/>
      <c r="F31" s="80"/>
      <c r="G31" s="80"/>
      <c r="H31" s="81"/>
      <c r="I31" s="75">
        <f t="shared" si="2"/>
        <v>0</v>
      </c>
      <c r="J31" s="23"/>
      <c r="K31" s="80"/>
      <c r="L31" s="80"/>
      <c r="M31" s="80"/>
      <c r="N31" s="81"/>
      <c r="O31" s="75">
        <f>SUM(I31:N31)</f>
        <v>0</v>
      </c>
      <c r="P31" s="23"/>
      <c r="Q31" s="19"/>
    </row>
    <row r="32" spans="1:17" ht="20.25" customHeight="1">
      <c r="A32" s="120" t="s">
        <v>11</v>
      </c>
      <c r="B32" s="121"/>
      <c r="C32" s="121"/>
      <c r="D32" s="122"/>
      <c r="E32" s="122"/>
      <c r="F32" s="122"/>
      <c r="G32" s="122"/>
      <c r="H32" s="122"/>
      <c r="I32" s="123"/>
      <c r="J32" s="122"/>
      <c r="K32" s="122"/>
      <c r="L32" s="122"/>
      <c r="M32" s="122"/>
      <c r="N32" s="122"/>
      <c r="O32" s="123"/>
      <c r="P32" s="122"/>
      <c r="Q32" s="124"/>
    </row>
    <row r="33" spans="1:17" ht="23.25" customHeight="1">
      <c r="A33" s="9" t="s">
        <v>87</v>
      </c>
      <c r="B33" s="30"/>
      <c r="C33" s="40"/>
      <c r="D33" s="13">
        <v>0</v>
      </c>
      <c r="E33" s="80"/>
      <c r="F33" s="80"/>
      <c r="G33" s="80"/>
      <c r="H33" s="81"/>
      <c r="I33" s="75">
        <f t="shared" si="2"/>
        <v>0</v>
      </c>
      <c r="J33" s="23"/>
      <c r="K33" s="80"/>
      <c r="L33" s="80"/>
      <c r="M33" s="80"/>
      <c r="N33" s="81"/>
      <c r="O33" s="75">
        <f>SUM(I33:N33)</f>
        <v>0</v>
      </c>
      <c r="P33" s="23"/>
      <c r="Q33" s="19"/>
    </row>
    <row r="34" spans="1:17" ht="25.5">
      <c r="A34" s="9" t="s">
        <v>23</v>
      </c>
      <c r="B34" s="29"/>
      <c r="C34" s="39"/>
      <c r="D34" s="80">
        <v>25000</v>
      </c>
      <c r="E34" s="80"/>
      <c r="F34" s="80"/>
      <c r="G34" s="80"/>
      <c r="H34" s="81"/>
      <c r="I34" s="75">
        <f>SUM(D34:H34)</f>
        <v>25000</v>
      </c>
      <c r="J34" s="23"/>
      <c r="K34" s="80"/>
      <c r="L34" s="80"/>
      <c r="M34" s="80"/>
      <c r="N34" s="81"/>
      <c r="O34" s="75">
        <f>SUM(I34:N34)</f>
        <v>25000</v>
      </c>
      <c r="P34" s="23"/>
      <c r="Q34" s="19"/>
    </row>
    <row r="35" spans="1:17" ht="18.75" customHeight="1">
      <c r="A35" s="120" t="s">
        <v>12</v>
      </c>
      <c r="B35" s="121"/>
      <c r="C35" s="121"/>
      <c r="D35" s="122"/>
      <c r="E35" s="122"/>
      <c r="F35" s="122"/>
      <c r="G35" s="122"/>
      <c r="H35" s="122"/>
      <c r="I35" s="123"/>
      <c r="J35" s="122"/>
      <c r="K35" s="122"/>
      <c r="L35" s="122"/>
      <c r="M35" s="122"/>
      <c r="N35" s="122"/>
      <c r="O35" s="123"/>
      <c r="P35" s="122"/>
      <c r="Q35" s="124"/>
    </row>
    <row r="36" spans="1:17" ht="27.75" customHeight="1">
      <c r="A36" s="8" t="s">
        <v>88</v>
      </c>
      <c r="B36" s="28"/>
      <c r="C36" s="38"/>
      <c r="D36" s="80">
        <v>312</v>
      </c>
      <c r="E36" s="80">
        <v>312</v>
      </c>
      <c r="F36" s="80">
        <v>312</v>
      </c>
      <c r="G36" s="80">
        <v>312</v>
      </c>
      <c r="H36" s="80">
        <v>312</v>
      </c>
      <c r="I36" s="75">
        <f t="shared" si="2"/>
        <v>1560</v>
      </c>
      <c r="J36" s="80">
        <v>312</v>
      </c>
      <c r="K36" s="80">
        <v>312</v>
      </c>
      <c r="L36" s="80">
        <v>312</v>
      </c>
      <c r="M36" s="80">
        <v>312</v>
      </c>
      <c r="N36" s="80">
        <v>312</v>
      </c>
      <c r="O36" s="75">
        <f>SUM(I36:N36)</f>
        <v>3120</v>
      </c>
      <c r="P36" s="23"/>
      <c r="Q36" s="19"/>
    </row>
    <row r="37" spans="1:17" ht="25.5" customHeight="1">
      <c r="A37" s="8" t="s">
        <v>89</v>
      </c>
      <c r="B37" s="28"/>
      <c r="C37" s="38"/>
      <c r="D37" s="80">
        <v>0</v>
      </c>
      <c r="E37" s="80"/>
      <c r="F37" s="80"/>
      <c r="G37" s="80"/>
      <c r="H37" s="81"/>
      <c r="I37" s="75">
        <f t="shared" si="2"/>
        <v>0</v>
      </c>
      <c r="J37" s="23"/>
      <c r="K37" s="80"/>
      <c r="L37" s="80"/>
      <c r="M37" s="80"/>
      <c r="N37" s="81"/>
      <c r="O37" s="75">
        <f>SUM(I37:N37)</f>
        <v>0</v>
      </c>
      <c r="P37" s="23"/>
      <c r="Q37" s="19"/>
    </row>
    <row r="38" spans="1:17" ht="26.25" thickBot="1">
      <c r="A38" s="8" t="s">
        <v>24</v>
      </c>
      <c r="B38" s="28"/>
      <c r="C38" s="38"/>
      <c r="D38" s="80">
        <v>0</v>
      </c>
      <c r="E38" s="80"/>
      <c r="F38" s="80"/>
      <c r="G38" s="80"/>
      <c r="H38" s="81"/>
      <c r="I38" s="76">
        <f t="shared" si="2"/>
        <v>0</v>
      </c>
      <c r="J38" s="23"/>
      <c r="K38" s="80"/>
      <c r="L38" s="80"/>
      <c r="M38" s="80"/>
      <c r="N38" s="81"/>
      <c r="O38" s="75">
        <f>SUM(I38:N38)</f>
        <v>0</v>
      </c>
      <c r="P38" s="23"/>
      <c r="Q38" s="19"/>
    </row>
    <row r="39" spans="1:17" s="5" customFormat="1" ht="15.75" customHeight="1" thickBot="1">
      <c r="A39" s="7" t="s">
        <v>107</v>
      </c>
      <c r="B39" s="27"/>
      <c r="C39" s="37"/>
      <c r="D39" s="77">
        <f>SUM(D36:D38,D34:D34,D29:D31,D24:D27,D19:D22,D15:D17)</f>
        <v>74050</v>
      </c>
      <c r="E39" s="77">
        <f>SUM(E36:E38,E33:E34,E29:E31,E19:E27,E19:E22,E15:E17)</f>
        <v>545.4399999999999</v>
      </c>
      <c r="F39" s="77">
        <f>SUM(F36:F38,F33:F34,F29:F31,F19:F27,F19:F22,F15:F17)</f>
        <v>545.4399999999999</v>
      </c>
      <c r="G39" s="77">
        <f>SUM(G36:G38,G33:G34,G29:G31,G19:G27,G19:G22,G15:G17)</f>
        <v>1823.6800000000003</v>
      </c>
      <c r="H39" s="78">
        <f>SUM(H36:H38,H33:H34,H29:H31,H19:H27,H19:H22,H15:H17)</f>
        <v>545.4399999999999</v>
      </c>
      <c r="I39" s="79">
        <f>SUM(D39:H39)</f>
        <v>77510</v>
      </c>
      <c r="J39" s="17">
        <f>SUM(J36:J38,J33:J34,J29:J31,J19:J27,J19:J22,J15:J17)</f>
        <v>545.4399999999999</v>
      </c>
      <c r="K39" s="77">
        <f>SUM(K36:K38,K33:K34,K29:K31,K19:K27,K19:K22,K15:K17)</f>
        <v>545.4399999999999</v>
      </c>
      <c r="L39" s="77">
        <f>SUM(L36:L38,L33:L34,L29:L31,L19:L27,L19:L22,L15:L17)</f>
        <v>1823.6800000000003</v>
      </c>
      <c r="M39" s="77">
        <f>SUM(M36:M38,M33:M34,M29:M31,M19:M27,M19:M22,M15:M17)</f>
        <v>545.4399999999999</v>
      </c>
      <c r="N39" s="78">
        <f>SUM(N36:N38,N33:N34,N29:N31,N19:N27,N19:N22,N15:N17)</f>
        <v>545.4399999999999</v>
      </c>
      <c r="O39" s="79">
        <f>SUM(I39:N39)</f>
        <v>81515.44</v>
      </c>
      <c r="P39" s="17"/>
      <c r="Q39" s="18"/>
    </row>
    <row r="40" spans="1:17" s="5" customFormat="1" ht="15.75" customHeight="1" thickBot="1">
      <c r="A40" s="107"/>
      <c r="B40" s="108"/>
      <c r="C40" s="108"/>
      <c r="D40" s="109"/>
      <c r="E40" s="109"/>
      <c r="F40" s="109"/>
      <c r="G40" s="109"/>
      <c r="H40" s="109"/>
      <c r="I40" s="109"/>
      <c r="J40" s="109"/>
      <c r="K40" s="109"/>
      <c r="L40" s="109"/>
      <c r="M40" s="109"/>
      <c r="N40" s="109"/>
      <c r="O40" s="109"/>
      <c r="P40" s="109"/>
      <c r="Q40" s="110"/>
    </row>
    <row r="41" spans="1:17" ht="18.75" customHeight="1">
      <c r="A41" s="111" t="s">
        <v>4</v>
      </c>
      <c r="B41" s="112"/>
      <c r="C41" s="112"/>
      <c r="D41" s="113"/>
      <c r="E41" s="113"/>
      <c r="F41" s="113"/>
      <c r="G41" s="113"/>
      <c r="H41" s="113"/>
      <c r="I41" s="113"/>
      <c r="J41" s="113"/>
      <c r="K41" s="113"/>
      <c r="L41" s="113"/>
      <c r="M41" s="113"/>
      <c r="N41" s="113"/>
      <c r="O41" s="113"/>
      <c r="P41" s="113"/>
      <c r="Q41" s="115"/>
    </row>
    <row r="42" spans="1:17" ht="17.25" customHeight="1">
      <c r="A42" s="120" t="s">
        <v>25</v>
      </c>
      <c r="B42" s="121"/>
      <c r="C42" s="121"/>
      <c r="D42" s="122"/>
      <c r="E42" s="122"/>
      <c r="F42" s="122"/>
      <c r="G42" s="122"/>
      <c r="H42" s="122"/>
      <c r="I42" s="125"/>
      <c r="J42" s="122"/>
      <c r="K42" s="122"/>
      <c r="L42" s="122"/>
      <c r="M42" s="122"/>
      <c r="N42" s="122"/>
      <c r="O42" s="125"/>
      <c r="P42" s="122"/>
      <c r="Q42" s="124"/>
    </row>
    <row r="43" spans="1:17" ht="25.5">
      <c r="A43" s="8" t="s">
        <v>29</v>
      </c>
      <c r="B43" s="28"/>
      <c r="C43" s="38"/>
      <c r="D43" s="80">
        <v>52</v>
      </c>
      <c r="E43" s="80"/>
      <c r="F43" s="80"/>
      <c r="G43" s="80">
        <v>232</v>
      </c>
      <c r="H43" s="80"/>
      <c r="I43" s="75">
        <f>SUM(D43:H43)</f>
        <v>284</v>
      </c>
      <c r="J43" s="80"/>
      <c r="K43" s="80"/>
      <c r="L43" s="81">
        <v>232</v>
      </c>
      <c r="M43" s="80"/>
      <c r="N43" s="80"/>
      <c r="O43" s="75">
        <f>SUM(I43:N43)</f>
        <v>516</v>
      </c>
      <c r="P43" s="23"/>
      <c r="Q43" s="19"/>
    </row>
    <row r="44" spans="1:17" ht="27.75" customHeight="1">
      <c r="A44" s="8" t="s">
        <v>30</v>
      </c>
      <c r="B44" s="28"/>
      <c r="C44" s="38"/>
      <c r="D44" s="80">
        <v>0</v>
      </c>
      <c r="E44" s="80"/>
      <c r="F44" s="80"/>
      <c r="G44" s="80"/>
      <c r="H44" s="81"/>
      <c r="I44" s="75">
        <f aca="true" t="shared" si="3" ref="I44:I57">SUM(D44:H44)</f>
        <v>0</v>
      </c>
      <c r="J44" s="23"/>
      <c r="K44" s="80"/>
      <c r="L44" s="80"/>
      <c r="M44" s="80"/>
      <c r="N44" s="81"/>
      <c r="O44" s="75">
        <f aca="true" t="shared" si="4" ref="O44:O56">SUM(I44:N44)</f>
        <v>0</v>
      </c>
      <c r="P44" s="23"/>
      <c r="Q44" s="19"/>
    </row>
    <row r="45" spans="1:17" ht="25.5">
      <c r="A45" s="8" t="s">
        <v>33</v>
      </c>
      <c r="B45" s="28"/>
      <c r="C45" s="38"/>
      <c r="D45" s="80">
        <v>0</v>
      </c>
      <c r="E45" s="80"/>
      <c r="F45" s="80"/>
      <c r="G45" s="80"/>
      <c r="H45" s="81"/>
      <c r="I45" s="75">
        <f t="shared" si="3"/>
        <v>0</v>
      </c>
      <c r="J45" s="23"/>
      <c r="K45" s="80"/>
      <c r="L45" s="80"/>
      <c r="M45" s="80"/>
      <c r="N45" s="81"/>
      <c r="O45" s="75">
        <f t="shared" si="4"/>
        <v>0</v>
      </c>
      <c r="P45" s="23"/>
      <c r="Q45" s="19"/>
    </row>
    <row r="46" spans="1:17" ht="26.25" customHeight="1">
      <c r="A46" s="8" t="s">
        <v>90</v>
      </c>
      <c r="B46" s="28"/>
      <c r="C46" s="38" t="s">
        <v>119</v>
      </c>
      <c r="D46" s="80">
        <v>711.36</v>
      </c>
      <c r="E46" s="80">
        <v>711.36</v>
      </c>
      <c r="F46" s="80">
        <v>711.36</v>
      </c>
      <c r="G46" s="80">
        <v>711.36</v>
      </c>
      <c r="H46" s="80">
        <v>711.36</v>
      </c>
      <c r="I46" s="75">
        <f t="shared" si="3"/>
        <v>3556.8</v>
      </c>
      <c r="J46" s="80">
        <v>711.36</v>
      </c>
      <c r="K46" s="80">
        <v>711.36</v>
      </c>
      <c r="L46" s="80">
        <v>711.36</v>
      </c>
      <c r="M46" s="80">
        <v>711.36</v>
      </c>
      <c r="N46" s="80">
        <v>711.36</v>
      </c>
      <c r="O46" s="75">
        <f t="shared" si="4"/>
        <v>7113.5999999999985</v>
      </c>
      <c r="P46" s="23"/>
      <c r="Q46" s="19"/>
    </row>
    <row r="47" spans="1:17" ht="25.5" customHeight="1">
      <c r="A47" s="8" t="s">
        <v>31</v>
      </c>
      <c r="B47" s="28"/>
      <c r="C47" s="38"/>
      <c r="D47" s="80">
        <v>0</v>
      </c>
      <c r="E47" s="80"/>
      <c r="F47" s="80"/>
      <c r="G47" s="80"/>
      <c r="H47" s="81"/>
      <c r="I47" s="75">
        <f t="shared" si="3"/>
        <v>0</v>
      </c>
      <c r="J47" s="23"/>
      <c r="K47" s="80"/>
      <c r="L47" s="80"/>
      <c r="M47" s="80"/>
      <c r="N47" s="81"/>
      <c r="O47" s="75">
        <f t="shared" si="4"/>
        <v>0</v>
      </c>
      <c r="P47" s="23"/>
      <c r="Q47" s="19"/>
    </row>
    <row r="48" spans="1:17" ht="17.25" customHeight="1">
      <c r="A48" s="120" t="s">
        <v>26</v>
      </c>
      <c r="B48" s="121"/>
      <c r="C48" s="121"/>
      <c r="D48" s="122"/>
      <c r="E48" s="122"/>
      <c r="F48" s="122"/>
      <c r="G48" s="122"/>
      <c r="H48" s="122"/>
      <c r="I48" s="123"/>
      <c r="J48" s="122"/>
      <c r="K48" s="122"/>
      <c r="L48" s="122"/>
      <c r="M48" s="122"/>
      <c r="N48" s="122"/>
      <c r="O48" s="123"/>
      <c r="P48" s="122"/>
      <c r="Q48" s="124"/>
    </row>
    <row r="49" spans="1:17" ht="24" customHeight="1">
      <c r="A49" s="8" t="s">
        <v>91</v>
      </c>
      <c r="B49" s="28"/>
      <c r="C49" s="38"/>
      <c r="D49" s="80">
        <v>0</v>
      </c>
      <c r="E49" s="80"/>
      <c r="F49" s="80"/>
      <c r="G49" s="80"/>
      <c r="H49" s="81"/>
      <c r="I49" s="75">
        <f t="shared" si="3"/>
        <v>0</v>
      </c>
      <c r="J49" s="23"/>
      <c r="K49" s="80"/>
      <c r="L49" s="80"/>
      <c r="M49" s="80"/>
      <c r="N49" s="81"/>
      <c r="O49" s="75">
        <f t="shared" si="4"/>
        <v>0</v>
      </c>
      <c r="P49" s="23"/>
      <c r="Q49" s="19"/>
    </row>
    <row r="50" spans="1:17" ht="22.5" customHeight="1">
      <c r="A50" s="8" t="s">
        <v>32</v>
      </c>
      <c r="B50" s="28"/>
      <c r="C50" s="38"/>
      <c r="D50" s="80">
        <v>0</v>
      </c>
      <c r="E50" s="80"/>
      <c r="F50" s="80"/>
      <c r="G50" s="80"/>
      <c r="H50" s="81"/>
      <c r="I50" s="75">
        <f t="shared" si="3"/>
        <v>0</v>
      </c>
      <c r="J50" s="23"/>
      <c r="K50" s="80"/>
      <c r="L50" s="80"/>
      <c r="M50" s="80"/>
      <c r="N50" s="81"/>
      <c r="O50" s="75">
        <f t="shared" si="4"/>
        <v>0</v>
      </c>
      <c r="P50" s="23"/>
      <c r="Q50" s="19"/>
    </row>
    <row r="51" spans="1:17" ht="17.25" customHeight="1">
      <c r="A51" s="120" t="s">
        <v>27</v>
      </c>
      <c r="B51" s="121"/>
      <c r="C51" s="121"/>
      <c r="D51" s="122"/>
      <c r="E51" s="122"/>
      <c r="F51" s="122"/>
      <c r="G51" s="122"/>
      <c r="H51" s="122"/>
      <c r="I51" s="123"/>
      <c r="J51" s="122"/>
      <c r="K51" s="122"/>
      <c r="L51" s="122"/>
      <c r="M51" s="122"/>
      <c r="N51" s="122"/>
      <c r="O51" s="123"/>
      <c r="P51" s="122"/>
      <c r="Q51" s="124"/>
    </row>
    <row r="52" spans="1:17" ht="22.5" customHeight="1">
      <c r="A52" s="9" t="s">
        <v>92</v>
      </c>
      <c r="B52" s="29"/>
      <c r="C52" s="39"/>
      <c r="D52" s="80">
        <v>0</v>
      </c>
      <c r="E52" s="80"/>
      <c r="F52" s="80"/>
      <c r="G52" s="80"/>
      <c r="H52" s="81"/>
      <c r="I52" s="75">
        <f t="shared" si="3"/>
        <v>0</v>
      </c>
      <c r="J52" s="23"/>
      <c r="K52" s="80"/>
      <c r="L52" s="80"/>
      <c r="M52" s="80"/>
      <c r="N52" s="81"/>
      <c r="O52" s="75">
        <f t="shared" si="4"/>
        <v>0</v>
      </c>
      <c r="P52" s="23"/>
      <c r="Q52" s="19"/>
    </row>
    <row r="53" spans="1:17" ht="25.5">
      <c r="A53" s="8" t="s">
        <v>34</v>
      </c>
      <c r="B53" s="28"/>
      <c r="C53" s="38"/>
      <c r="D53" s="80">
        <v>0</v>
      </c>
      <c r="E53" s="80"/>
      <c r="F53" s="80"/>
      <c r="G53" s="80"/>
      <c r="H53" s="81"/>
      <c r="I53" s="75">
        <f t="shared" si="3"/>
        <v>0</v>
      </c>
      <c r="J53" s="23"/>
      <c r="K53" s="80"/>
      <c r="L53" s="80"/>
      <c r="M53" s="80"/>
      <c r="N53" s="81"/>
      <c r="O53" s="75">
        <f t="shared" si="4"/>
        <v>0</v>
      </c>
      <c r="P53" s="23"/>
      <c r="Q53" s="19"/>
    </row>
    <row r="54" spans="1:17" ht="16.5" customHeight="1">
      <c r="A54" s="120" t="s">
        <v>28</v>
      </c>
      <c r="B54" s="121"/>
      <c r="C54" s="121"/>
      <c r="D54" s="122"/>
      <c r="E54" s="122"/>
      <c r="F54" s="122"/>
      <c r="G54" s="122"/>
      <c r="H54" s="122"/>
      <c r="I54" s="123"/>
      <c r="J54" s="122"/>
      <c r="K54" s="122"/>
      <c r="L54" s="122"/>
      <c r="M54" s="122"/>
      <c r="N54" s="122"/>
      <c r="O54" s="123"/>
      <c r="P54" s="122"/>
      <c r="Q54" s="124"/>
    </row>
    <row r="55" spans="1:17" ht="25.5">
      <c r="A55" s="8" t="s">
        <v>35</v>
      </c>
      <c r="B55" s="28"/>
      <c r="C55" s="38"/>
      <c r="D55" s="80">
        <v>0</v>
      </c>
      <c r="E55" s="80"/>
      <c r="F55" s="80"/>
      <c r="G55" s="80"/>
      <c r="H55" s="81"/>
      <c r="I55" s="75">
        <f t="shared" si="3"/>
        <v>0</v>
      </c>
      <c r="J55" s="23"/>
      <c r="K55" s="80"/>
      <c r="L55" s="80"/>
      <c r="M55" s="80"/>
      <c r="N55" s="81"/>
      <c r="O55" s="75">
        <f t="shared" si="4"/>
        <v>0</v>
      </c>
      <c r="P55" s="23"/>
      <c r="Q55" s="19"/>
    </row>
    <row r="56" spans="1:17" ht="24" customHeight="1">
      <c r="A56" s="8" t="s">
        <v>104</v>
      </c>
      <c r="B56" s="28"/>
      <c r="C56" s="38"/>
      <c r="D56" s="80">
        <v>0</v>
      </c>
      <c r="E56" s="80"/>
      <c r="F56" s="80"/>
      <c r="G56" s="80"/>
      <c r="H56" s="81"/>
      <c r="I56" s="75">
        <f>SUM(D56:H56)</f>
        <v>0</v>
      </c>
      <c r="J56" s="23"/>
      <c r="K56" s="80"/>
      <c r="L56" s="80"/>
      <c r="M56" s="80"/>
      <c r="N56" s="81"/>
      <c r="O56" s="75">
        <f t="shared" si="4"/>
        <v>0</v>
      </c>
      <c r="P56" s="23"/>
      <c r="Q56" s="19"/>
    </row>
    <row r="57" spans="1:17" ht="26.25" thickBot="1">
      <c r="A57" s="8" t="s">
        <v>36</v>
      </c>
      <c r="B57" s="28"/>
      <c r="C57" s="38"/>
      <c r="D57" s="80">
        <v>0</v>
      </c>
      <c r="E57" s="80"/>
      <c r="F57" s="80"/>
      <c r="G57" s="80"/>
      <c r="H57" s="81"/>
      <c r="I57" s="76">
        <f t="shared" si="3"/>
        <v>0</v>
      </c>
      <c r="J57" s="23"/>
      <c r="K57" s="80"/>
      <c r="L57" s="80"/>
      <c r="M57" s="80"/>
      <c r="N57" s="81"/>
      <c r="O57" s="75">
        <f>SUM(I57:N57)</f>
        <v>0</v>
      </c>
      <c r="P57" s="23"/>
      <c r="Q57" s="19"/>
    </row>
    <row r="58" spans="1:17" s="5" customFormat="1" ht="15.75" customHeight="1" thickBot="1">
      <c r="A58" s="7" t="s">
        <v>107</v>
      </c>
      <c r="B58" s="27"/>
      <c r="C58" s="37"/>
      <c r="D58" s="77">
        <f>SUM(D55:D57,D52:D53,D49:D50,D43:D47)</f>
        <v>763.36</v>
      </c>
      <c r="E58" s="77">
        <f aca="true" t="shared" si="5" ref="E58:J58">SUM(E55:E57,E52:E53,E49:E50,E43:E47)</f>
        <v>711.36</v>
      </c>
      <c r="F58" s="77">
        <f t="shared" si="5"/>
        <v>711.36</v>
      </c>
      <c r="G58" s="77">
        <f t="shared" si="5"/>
        <v>943.36</v>
      </c>
      <c r="H58" s="78">
        <f t="shared" si="5"/>
        <v>711.36</v>
      </c>
      <c r="I58" s="79">
        <f>SUM(D58:H58)</f>
        <v>3840.8</v>
      </c>
      <c r="J58" s="17">
        <f t="shared" si="5"/>
        <v>711.36</v>
      </c>
      <c r="K58" s="77">
        <f>SUM(K55:K57,K52:K53,K49:K50,K43:K47)</f>
        <v>711.36</v>
      </c>
      <c r="L58" s="77">
        <f>SUM(L55:L57,L52:L53,L49:L50,L43:L47)</f>
        <v>943.36</v>
      </c>
      <c r="M58" s="77">
        <f>SUM(M55:M57,M52:M53,M49:M50,M43:M47)</f>
        <v>711.36</v>
      </c>
      <c r="N58" s="78">
        <f>SUM(N55:N57,N52:N53,N49:N50,N43:N47)</f>
        <v>711.36</v>
      </c>
      <c r="O58" s="79">
        <f>SUM(I58:N58)</f>
        <v>7629.5999999999985</v>
      </c>
      <c r="P58" s="17"/>
      <c r="Q58" s="18"/>
    </row>
    <row r="59" spans="1:17" s="5" customFormat="1" ht="15.75" customHeight="1" thickBot="1">
      <c r="A59" s="107"/>
      <c r="B59" s="108"/>
      <c r="C59" s="108"/>
      <c r="D59" s="109"/>
      <c r="E59" s="109"/>
      <c r="F59" s="109"/>
      <c r="G59" s="109"/>
      <c r="H59" s="109"/>
      <c r="I59" s="109"/>
      <c r="J59" s="109"/>
      <c r="K59" s="109"/>
      <c r="L59" s="109"/>
      <c r="M59" s="109"/>
      <c r="N59" s="109"/>
      <c r="O59" s="109"/>
      <c r="P59" s="109"/>
      <c r="Q59" s="110"/>
    </row>
    <row r="60" spans="1:17" ht="18" customHeight="1">
      <c r="A60" s="111" t="s">
        <v>5</v>
      </c>
      <c r="B60" s="112"/>
      <c r="C60" s="112"/>
      <c r="D60" s="113"/>
      <c r="E60" s="113"/>
      <c r="F60" s="113"/>
      <c r="G60" s="113"/>
      <c r="H60" s="113"/>
      <c r="I60" s="114"/>
      <c r="J60" s="113"/>
      <c r="K60" s="113"/>
      <c r="L60" s="113"/>
      <c r="M60" s="113"/>
      <c r="N60" s="113"/>
      <c r="O60" s="114"/>
      <c r="P60" s="113"/>
      <c r="Q60" s="115"/>
    </row>
    <row r="61" spans="1:17" ht="17.25" customHeight="1">
      <c r="A61" s="8" t="s">
        <v>37</v>
      </c>
      <c r="B61" s="28"/>
      <c r="C61" s="38"/>
      <c r="D61" s="80">
        <v>0</v>
      </c>
      <c r="E61" s="80"/>
      <c r="F61" s="80"/>
      <c r="G61" s="80"/>
      <c r="H61" s="81"/>
      <c r="I61" s="75">
        <f>SUM(D61:H61)</f>
        <v>0</v>
      </c>
      <c r="J61" s="23"/>
      <c r="K61" s="80"/>
      <c r="L61" s="80"/>
      <c r="M61" s="80"/>
      <c r="N61" s="81"/>
      <c r="O61" s="75">
        <f>SUM(I61:N61)</f>
        <v>0</v>
      </c>
      <c r="P61" s="23"/>
      <c r="Q61" s="19"/>
    </row>
    <row r="62" spans="1:17" ht="18" customHeight="1">
      <c r="A62" s="8" t="s">
        <v>5</v>
      </c>
      <c r="B62" s="28"/>
      <c r="C62" s="38"/>
      <c r="D62" s="80">
        <v>0</v>
      </c>
      <c r="E62" s="80"/>
      <c r="F62" s="80"/>
      <c r="G62" s="80"/>
      <c r="H62" s="81"/>
      <c r="I62" s="75">
        <f>SUM(D62:H62)</f>
        <v>0</v>
      </c>
      <c r="J62" s="23"/>
      <c r="K62" s="80"/>
      <c r="L62" s="80"/>
      <c r="M62" s="80"/>
      <c r="N62" s="81"/>
      <c r="O62" s="75">
        <f>SUM(I62:N62)</f>
        <v>0</v>
      </c>
      <c r="P62" s="23"/>
      <c r="Q62" s="19"/>
    </row>
    <row r="63" spans="1:17" ht="18" customHeight="1" thickBot="1">
      <c r="A63" s="8" t="s">
        <v>38</v>
      </c>
      <c r="B63" s="28"/>
      <c r="C63" s="38"/>
      <c r="D63" s="80">
        <v>0</v>
      </c>
      <c r="E63" s="80"/>
      <c r="F63" s="80"/>
      <c r="G63" s="80"/>
      <c r="H63" s="81"/>
      <c r="I63" s="75">
        <f>SUM(D63:H63)</f>
        <v>0</v>
      </c>
      <c r="J63" s="23"/>
      <c r="K63" s="80"/>
      <c r="L63" s="80"/>
      <c r="M63" s="80"/>
      <c r="N63" s="81"/>
      <c r="O63" s="75">
        <f>SUM(I63:N63)</f>
        <v>0</v>
      </c>
      <c r="P63" s="23"/>
      <c r="Q63" s="19"/>
    </row>
    <row r="64" spans="1:17" s="5" customFormat="1" ht="15.75" customHeight="1" thickBot="1">
      <c r="A64" s="7" t="s">
        <v>107</v>
      </c>
      <c r="B64" s="27"/>
      <c r="C64" s="37"/>
      <c r="D64" s="77">
        <f>SUM(D61:D63)</f>
        <v>0</v>
      </c>
      <c r="E64" s="77">
        <f>SUM(E61:E63)</f>
        <v>0</v>
      </c>
      <c r="F64" s="77">
        <f>SUM(F61:F63)</f>
        <v>0</v>
      </c>
      <c r="G64" s="77">
        <f>SUM(G61:G63)</f>
        <v>0</v>
      </c>
      <c r="H64" s="78">
        <f>SUM(H61:H63)</f>
        <v>0</v>
      </c>
      <c r="I64" s="79">
        <f>SUM(D64:H64)</f>
        <v>0</v>
      </c>
      <c r="J64" s="17">
        <f>SUM(J61:J63)</f>
        <v>0</v>
      </c>
      <c r="K64" s="77">
        <f>SUM(K61:K63)</f>
        <v>0</v>
      </c>
      <c r="L64" s="77">
        <f>SUM(L61:L63)</f>
        <v>0</v>
      </c>
      <c r="M64" s="77">
        <f>SUM(M61:M63)</f>
        <v>0</v>
      </c>
      <c r="N64" s="78">
        <f>SUM(N61:N63)</f>
        <v>0</v>
      </c>
      <c r="O64" s="79">
        <f>SUM(I64:N64)</f>
        <v>0</v>
      </c>
      <c r="P64" s="17"/>
      <c r="Q64" s="18"/>
    </row>
    <row r="65" spans="1:17" s="5" customFormat="1" ht="15.75" customHeight="1" thickBot="1">
      <c r="A65" s="107"/>
      <c r="B65" s="108"/>
      <c r="C65" s="108"/>
      <c r="D65" s="109"/>
      <c r="E65" s="109"/>
      <c r="F65" s="109"/>
      <c r="G65" s="109"/>
      <c r="H65" s="109"/>
      <c r="I65" s="109"/>
      <c r="J65" s="109"/>
      <c r="K65" s="109"/>
      <c r="L65" s="109"/>
      <c r="M65" s="109"/>
      <c r="N65" s="109"/>
      <c r="O65" s="109"/>
      <c r="P65" s="109"/>
      <c r="Q65" s="110"/>
    </row>
    <row r="66" spans="1:17" ht="17.25" customHeight="1">
      <c r="A66" s="111" t="s">
        <v>6</v>
      </c>
      <c r="B66" s="112"/>
      <c r="C66" s="112"/>
      <c r="D66" s="113"/>
      <c r="E66" s="113"/>
      <c r="F66" s="113"/>
      <c r="G66" s="113"/>
      <c r="H66" s="113"/>
      <c r="I66" s="113"/>
      <c r="J66" s="113"/>
      <c r="K66" s="113"/>
      <c r="L66" s="113"/>
      <c r="M66" s="113"/>
      <c r="N66" s="113"/>
      <c r="O66" s="113"/>
      <c r="P66" s="113"/>
      <c r="Q66" s="115"/>
    </row>
    <row r="67" spans="1:17" ht="16.5" customHeight="1">
      <c r="A67" s="120" t="s">
        <v>39</v>
      </c>
      <c r="B67" s="121"/>
      <c r="C67" s="121"/>
      <c r="D67" s="122"/>
      <c r="E67" s="122"/>
      <c r="F67" s="122"/>
      <c r="G67" s="122"/>
      <c r="H67" s="122"/>
      <c r="I67" s="125"/>
      <c r="J67" s="122"/>
      <c r="K67" s="122"/>
      <c r="L67" s="122"/>
      <c r="M67" s="122"/>
      <c r="N67" s="122"/>
      <c r="O67" s="125"/>
      <c r="P67" s="122"/>
      <c r="Q67" s="124"/>
    </row>
    <row r="68" spans="1:17" ht="27" customHeight="1">
      <c r="A68" s="9" t="s">
        <v>44</v>
      </c>
      <c r="B68" s="29"/>
      <c r="C68" s="39" t="s">
        <v>120</v>
      </c>
      <c r="D68" s="80">
        <v>682.8</v>
      </c>
      <c r="E68" s="80">
        <v>682.8</v>
      </c>
      <c r="F68" s="80">
        <v>682.8</v>
      </c>
      <c r="G68" s="80">
        <v>682.8</v>
      </c>
      <c r="H68" s="80">
        <v>682.8</v>
      </c>
      <c r="I68" s="75">
        <f aca="true" t="shared" si="6" ref="I68:I88">SUM(D68:H68)</f>
        <v>3414</v>
      </c>
      <c r="J68" s="80">
        <v>682.8</v>
      </c>
      <c r="K68" s="80">
        <v>682.8</v>
      </c>
      <c r="L68" s="80">
        <v>682.8</v>
      </c>
      <c r="M68" s="80">
        <v>682.8</v>
      </c>
      <c r="N68" s="80">
        <v>682.8</v>
      </c>
      <c r="O68" s="75">
        <f aca="true" t="shared" si="7" ref="O68:O82">SUM(I68:N68)</f>
        <v>6828.000000000001</v>
      </c>
      <c r="P68" s="23"/>
      <c r="Q68" s="19"/>
    </row>
    <row r="69" spans="1:17" ht="45" customHeight="1">
      <c r="A69" s="9" t="s">
        <v>93</v>
      </c>
      <c r="B69" s="29"/>
      <c r="C69" s="39" t="s">
        <v>121</v>
      </c>
      <c r="D69" s="80">
        <v>4554</v>
      </c>
      <c r="E69" s="80"/>
      <c r="F69" s="80"/>
      <c r="G69" s="80"/>
      <c r="H69" s="80"/>
      <c r="I69" s="75">
        <f>SUM(D69:H69)</f>
        <v>4554</v>
      </c>
      <c r="J69" s="80"/>
      <c r="K69" s="80"/>
      <c r="L69" s="80"/>
      <c r="M69" s="80"/>
      <c r="N69" s="80"/>
      <c r="O69" s="75">
        <f t="shared" si="7"/>
        <v>4554</v>
      </c>
      <c r="P69" s="23"/>
      <c r="Q69" s="19"/>
    </row>
    <row r="70" spans="1:17" ht="57" customHeight="1">
      <c r="A70" s="9" t="s">
        <v>93</v>
      </c>
      <c r="B70" s="29"/>
      <c r="C70" s="39" t="s">
        <v>122</v>
      </c>
      <c r="D70" s="80">
        <v>682.8</v>
      </c>
      <c r="E70" s="80">
        <v>682.8</v>
      </c>
      <c r="F70" s="80">
        <v>682.8</v>
      </c>
      <c r="G70" s="80">
        <v>682.8</v>
      </c>
      <c r="H70" s="80">
        <v>682.8</v>
      </c>
      <c r="I70" s="75">
        <f t="shared" si="6"/>
        <v>3414</v>
      </c>
      <c r="J70" s="80">
        <v>682.8</v>
      </c>
      <c r="K70" s="80">
        <v>682.8</v>
      </c>
      <c r="L70" s="80">
        <v>682.8</v>
      </c>
      <c r="M70" s="80">
        <v>682.8</v>
      </c>
      <c r="N70" s="80">
        <v>682.8</v>
      </c>
      <c r="O70" s="75">
        <f t="shared" si="7"/>
        <v>6828.000000000001</v>
      </c>
      <c r="P70" s="23"/>
      <c r="Q70" s="19"/>
    </row>
    <row r="71" spans="1:17" ht="27" customHeight="1">
      <c r="A71" s="9" t="s">
        <v>45</v>
      </c>
      <c r="B71" s="29"/>
      <c r="C71" s="39" t="s">
        <v>127</v>
      </c>
      <c r="D71" s="74">
        <v>2503.6</v>
      </c>
      <c r="E71" s="74">
        <v>2503.6</v>
      </c>
      <c r="F71" s="74">
        <v>2503.6</v>
      </c>
      <c r="G71" s="74">
        <v>2503.6</v>
      </c>
      <c r="H71" s="74">
        <v>2503.6</v>
      </c>
      <c r="I71" s="75">
        <f>SUM(D71:H71)</f>
        <v>12518</v>
      </c>
      <c r="J71" s="74">
        <v>2503.6</v>
      </c>
      <c r="K71" s="74">
        <v>2503.6</v>
      </c>
      <c r="L71" s="74">
        <v>2503.6</v>
      </c>
      <c r="M71" s="74">
        <v>2503.6</v>
      </c>
      <c r="N71" s="74">
        <v>2503.6</v>
      </c>
      <c r="O71" s="75">
        <f t="shared" si="7"/>
        <v>25035.999999999996</v>
      </c>
      <c r="P71" s="23"/>
      <c r="Q71" s="19"/>
    </row>
    <row r="72" spans="1:17" ht="27" customHeight="1">
      <c r="A72" s="9" t="s">
        <v>45</v>
      </c>
      <c r="B72" s="29"/>
      <c r="C72" s="39" t="s">
        <v>124</v>
      </c>
      <c r="D72" s="74">
        <v>711.36</v>
      </c>
      <c r="E72" s="74">
        <v>711.36</v>
      </c>
      <c r="F72" s="74">
        <v>711.36</v>
      </c>
      <c r="G72" s="74">
        <v>711.36</v>
      </c>
      <c r="H72" s="74">
        <v>711.36</v>
      </c>
      <c r="I72" s="75">
        <f>SUM(D72:H72)</f>
        <v>3556.8</v>
      </c>
      <c r="J72" s="74">
        <v>711.36</v>
      </c>
      <c r="K72" s="74">
        <v>711.36</v>
      </c>
      <c r="L72" s="74">
        <v>711.36</v>
      </c>
      <c r="M72" s="74">
        <v>711.36</v>
      </c>
      <c r="N72" s="74">
        <v>711.36</v>
      </c>
      <c r="O72" s="75">
        <f t="shared" si="7"/>
        <v>7113.5999999999985</v>
      </c>
      <c r="P72" s="23"/>
      <c r="Q72" s="19"/>
    </row>
    <row r="73" spans="1:17" ht="25.5">
      <c r="A73" s="9" t="s">
        <v>46</v>
      </c>
      <c r="B73" s="29"/>
      <c r="C73" s="39"/>
      <c r="D73" s="80">
        <v>0</v>
      </c>
      <c r="E73" s="80"/>
      <c r="F73" s="80"/>
      <c r="G73" s="80"/>
      <c r="H73" s="81"/>
      <c r="I73" s="75">
        <f t="shared" si="6"/>
        <v>0</v>
      </c>
      <c r="J73" s="23"/>
      <c r="K73" s="80"/>
      <c r="L73" s="80"/>
      <c r="M73" s="80"/>
      <c r="N73" s="81"/>
      <c r="O73" s="75">
        <f t="shared" si="7"/>
        <v>0</v>
      </c>
      <c r="P73" s="23"/>
      <c r="Q73" s="19"/>
    </row>
    <row r="74" spans="1:17" ht="38.25">
      <c r="A74" s="9" t="s">
        <v>47</v>
      </c>
      <c r="B74" s="29"/>
      <c r="C74" s="39" t="s">
        <v>123</v>
      </c>
      <c r="D74" s="80">
        <v>7750</v>
      </c>
      <c r="E74" s="80">
        <v>7750</v>
      </c>
      <c r="F74" s="80">
        <v>7750</v>
      </c>
      <c r="G74" s="80">
        <v>7750</v>
      </c>
      <c r="H74" s="80">
        <v>31000</v>
      </c>
      <c r="I74" s="75">
        <f t="shared" si="6"/>
        <v>62000</v>
      </c>
      <c r="J74" s="80">
        <v>7750</v>
      </c>
      <c r="K74" s="80">
        <v>7750</v>
      </c>
      <c r="L74" s="80">
        <v>7750</v>
      </c>
      <c r="M74" s="80">
        <v>7750</v>
      </c>
      <c r="N74" s="80">
        <v>7750</v>
      </c>
      <c r="O74" s="75">
        <f t="shared" si="7"/>
        <v>100750</v>
      </c>
      <c r="P74" s="23"/>
      <c r="Q74" s="19"/>
    </row>
    <row r="75" spans="1:17" ht="25.5">
      <c r="A75" s="9" t="s">
        <v>68</v>
      </c>
      <c r="B75" s="29"/>
      <c r="C75" s="39"/>
      <c r="D75" s="80">
        <v>0</v>
      </c>
      <c r="E75" s="80"/>
      <c r="F75" s="80"/>
      <c r="G75" s="80"/>
      <c r="H75" s="81">
        <v>2070</v>
      </c>
      <c r="I75" s="75">
        <f t="shared" si="6"/>
        <v>2070</v>
      </c>
      <c r="J75" s="23"/>
      <c r="K75" s="80"/>
      <c r="L75" s="80"/>
      <c r="M75" s="80">
        <v>2070</v>
      </c>
      <c r="N75" s="81"/>
      <c r="O75" s="75">
        <f t="shared" si="7"/>
        <v>4140</v>
      </c>
      <c r="P75" s="23"/>
      <c r="Q75" s="19"/>
    </row>
    <row r="76" spans="1:17" ht="17.25" customHeight="1">
      <c r="A76" s="120" t="s">
        <v>40</v>
      </c>
      <c r="B76" s="121"/>
      <c r="C76" s="121"/>
      <c r="D76" s="122"/>
      <c r="E76" s="122"/>
      <c r="F76" s="122"/>
      <c r="G76" s="122"/>
      <c r="H76" s="122"/>
      <c r="I76" s="123"/>
      <c r="J76" s="122"/>
      <c r="K76" s="122"/>
      <c r="L76" s="122"/>
      <c r="M76" s="122"/>
      <c r="N76" s="122"/>
      <c r="O76" s="123"/>
      <c r="P76" s="122"/>
      <c r="Q76" s="124"/>
    </row>
    <row r="77" spans="1:17" ht="25.5">
      <c r="A77" s="9" t="s">
        <v>105</v>
      </c>
      <c r="B77" s="29"/>
      <c r="C77" s="39"/>
      <c r="D77" s="80">
        <v>0</v>
      </c>
      <c r="E77" s="80"/>
      <c r="F77" s="80"/>
      <c r="G77" s="80"/>
      <c r="H77" s="81">
        <v>13750</v>
      </c>
      <c r="I77" s="75">
        <f t="shared" si="6"/>
        <v>13750</v>
      </c>
      <c r="J77" s="23"/>
      <c r="K77" s="80"/>
      <c r="L77" s="80"/>
      <c r="M77" s="80">
        <v>13750</v>
      </c>
      <c r="N77" s="81"/>
      <c r="O77" s="75">
        <f t="shared" si="7"/>
        <v>27500</v>
      </c>
      <c r="P77" s="23"/>
      <c r="Q77" s="19"/>
    </row>
    <row r="78" spans="1:17" ht="25.5">
      <c r="A78" s="9" t="s">
        <v>48</v>
      </c>
      <c r="B78" s="29"/>
      <c r="C78" s="39"/>
      <c r="D78" s="80">
        <v>0</v>
      </c>
      <c r="E78" s="80"/>
      <c r="F78" s="80"/>
      <c r="G78" s="80"/>
      <c r="H78" s="81">
        <v>6250</v>
      </c>
      <c r="I78" s="75">
        <f t="shared" si="6"/>
        <v>6250</v>
      </c>
      <c r="J78" s="23"/>
      <c r="K78" s="80"/>
      <c r="L78" s="80"/>
      <c r="M78" s="80">
        <v>6250</v>
      </c>
      <c r="N78" s="81"/>
      <c r="O78" s="75">
        <f t="shared" si="7"/>
        <v>12500</v>
      </c>
      <c r="P78" s="23"/>
      <c r="Q78" s="19"/>
    </row>
    <row r="79" spans="1:17" ht="17.25" customHeight="1">
      <c r="A79" s="120" t="s">
        <v>41</v>
      </c>
      <c r="B79" s="121"/>
      <c r="C79" s="121"/>
      <c r="D79" s="122"/>
      <c r="E79" s="122"/>
      <c r="F79" s="122"/>
      <c r="G79" s="122"/>
      <c r="H79" s="122"/>
      <c r="I79" s="123"/>
      <c r="J79" s="122"/>
      <c r="K79" s="122"/>
      <c r="L79" s="122"/>
      <c r="M79" s="122"/>
      <c r="N79" s="122"/>
      <c r="O79" s="123"/>
      <c r="P79" s="122"/>
      <c r="Q79" s="124"/>
    </row>
    <row r="80" spans="1:17" ht="17.25" customHeight="1">
      <c r="A80" s="8" t="s">
        <v>94</v>
      </c>
      <c r="B80" s="28"/>
      <c r="C80" s="38"/>
      <c r="D80" s="80">
        <v>0</v>
      </c>
      <c r="E80" s="80"/>
      <c r="F80" s="80"/>
      <c r="G80" s="80"/>
      <c r="H80" s="81"/>
      <c r="I80" s="75">
        <f t="shared" si="6"/>
        <v>0</v>
      </c>
      <c r="J80" s="23"/>
      <c r="K80" s="80"/>
      <c r="L80" s="80"/>
      <c r="M80" s="80"/>
      <c r="N80" s="81"/>
      <c r="O80" s="75">
        <f t="shared" si="7"/>
        <v>0</v>
      </c>
      <c r="P80" s="23"/>
      <c r="Q80" s="19"/>
    </row>
    <row r="81" spans="1:17" ht="18" customHeight="1">
      <c r="A81" s="120" t="s">
        <v>42</v>
      </c>
      <c r="B81" s="121"/>
      <c r="C81" s="121"/>
      <c r="D81" s="122"/>
      <c r="E81" s="122"/>
      <c r="F81" s="122"/>
      <c r="G81" s="122"/>
      <c r="H81" s="122"/>
      <c r="I81" s="123"/>
      <c r="J81" s="122"/>
      <c r="K81" s="122"/>
      <c r="L81" s="122"/>
      <c r="M81" s="122"/>
      <c r="N81" s="122"/>
      <c r="O81" s="123"/>
      <c r="P81" s="122"/>
      <c r="Q81" s="124"/>
    </row>
    <row r="82" spans="1:17" ht="25.5">
      <c r="A82" s="8" t="s">
        <v>49</v>
      </c>
      <c r="B82" s="28"/>
      <c r="C82" s="38" t="s">
        <v>125</v>
      </c>
      <c r="D82" s="80">
        <v>118.56</v>
      </c>
      <c r="E82" s="80"/>
      <c r="F82" s="80"/>
      <c r="G82" s="80"/>
      <c r="H82" s="81"/>
      <c r="I82" s="75">
        <f t="shared" si="6"/>
        <v>118.56</v>
      </c>
      <c r="J82" s="23"/>
      <c r="K82" s="80"/>
      <c r="L82" s="80"/>
      <c r="M82" s="80"/>
      <c r="N82" s="81"/>
      <c r="O82" s="75">
        <f t="shared" si="7"/>
        <v>118.56</v>
      </c>
      <c r="P82" s="23"/>
      <c r="Q82" s="19"/>
    </row>
    <row r="83" spans="1:17" ht="39.75" customHeight="1">
      <c r="A83" s="8" t="s">
        <v>95</v>
      </c>
      <c r="B83" s="28"/>
      <c r="C83" s="38" t="s">
        <v>126</v>
      </c>
      <c r="D83" s="80">
        <v>2845</v>
      </c>
      <c r="E83" s="80">
        <v>2845</v>
      </c>
      <c r="F83" s="80">
        <v>2845</v>
      </c>
      <c r="G83" s="80">
        <v>2845</v>
      </c>
      <c r="H83" s="80">
        <v>2845</v>
      </c>
      <c r="I83" s="75">
        <f t="shared" si="6"/>
        <v>14225</v>
      </c>
      <c r="J83" s="80">
        <v>2845</v>
      </c>
      <c r="K83" s="80">
        <v>2845</v>
      </c>
      <c r="L83" s="80">
        <v>2845</v>
      </c>
      <c r="M83" s="80">
        <v>2845</v>
      </c>
      <c r="N83" s="80">
        <v>2845</v>
      </c>
      <c r="O83" s="75">
        <f>SUM(I83:N83)</f>
        <v>28450</v>
      </c>
      <c r="P83" s="23"/>
      <c r="Q83" s="19"/>
    </row>
    <row r="84" spans="1:17" ht="17.25" customHeight="1">
      <c r="A84" s="9" t="s">
        <v>96</v>
      </c>
      <c r="B84" s="29"/>
      <c r="C84" s="39"/>
      <c r="D84" s="80">
        <v>0</v>
      </c>
      <c r="E84" s="80"/>
      <c r="F84" s="80"/>
      <c r="G84" s="80"/>
      <c r="H84" s="81"/>
      <c r="I84" s="75">
        <f t="shared" si="6"/>
        <v>0</v>
      </c>
      <c r="J84" s="23"/>
      <c r="K84" s="80"/>
      <c r="L84" s="80"/>
      <c r="M84" s="80"/>
      <c r="N84" s="81"/>
      <c r="O84" s="75">
        <f>SUM(I84:N84)</f>
        <v>0</v>
      </c>
      <c r="P84" s="23"/>
      <c r="Q84" s="19"/>
    </row>
    <row r="85" spans="1:17" ht="16.5" customHeight="1">
      <c r="A85" s="120" t="s">
        <v>43</v>
      </c>
      <c r="B85" s="121"/>
      <c r="C85" s="121"/>
      <c r="D85" s="122"/>
      <c r="E85" s="122"/>
      <c r="F85" s="122"/>
      <c r="G85" s="122"/>
      <c r="H85" s="122"/>
      <c r="I85" s="123"/>
      <c r="J85" s="122"/>
      <c r="K85" s="122"/>
      <c r="L85" s="122"/>
      <c r="M85" s="122"/>
      <c r="N85" s="122"/>
      <c r="O85" s="123"/>
      <c r="P85" s="122"/>
      <c r="Q85" s="124"/>
    </row>
    <row r="86" spans="1:17" ht="21" customHeight="1">
      <c r="A86" s="8" t="s">
        <v>102</v>
      </c>
      <c r="B86" s="28"/>
      <c r="C86" s="38"/>
      <c r="D86" s="80">
        <v>0</v>
      </c>
      <c r="E86" s="80"/>
      <c r="F86" s="80"/>
      <c r="G86" s="80"/>
      <c r="H86" s="81"/>
      <c r="I86" s="75">
        <f t="shared" si="6"/>
        <v>0</v>
      </c>
      <c r="J86" s="23"/>
      <c r="K86" s="80"/>
      <c r="L86" s="80"/>
      <c r="M86" s="80"/>
      <c r="N86" s="81"/>
      <c r="O86" s="75">
        <f>SUM(I86:N86)</f>
        <v>0</v>
      </c>
      <c r="P86" s="23"/>
      <c r="Q86" s="19"/>
    </row>
    <row r="87" spans="1:17" ht="21.75" customHeight="1">
      <c r="A87" s="8" t="s">
        <v>97</v>
      </c>
      <c r="B87" s="28"/>
      <c r="C87" s="38"/>
      <c r="D87" s="80">
        <v>0</v>
      </c>
      <c r="E87" s="80"/>
      <c r="F87" s="80"/>
      <c r="G87" s="80"/>
      <c r="H87" s="81"/>
      <c r="I87" s="75">
        <f t="shared" si="6"/>
        <v>0</v>
      </c>
      <c r="J87" s="23"/>
      <c r="K87" s="80"/>
      <c r="L87" s="80"/>
      <c r="M87" s="80"/>
      <c r="N87" s="81"/>
      <c r="O87" s="75">
        <f>SUM(I87:N87)</f>
        <v>0</v>
      </c>
      <c r="P87" s="23"/>
      <c r="Q87" s="19"/>
    </row>
    <row r="88" spans="1:17" ht="26.25" thickBot="1">
      <c r="A88" s="8" t="s">
        <v>50</v>
      </c>
      <c r="B88" s="28"/>
      <c r="C88" s="38"/>
      <c r="D88" s="80">
        <v>0</v>
      </c>
      <c r="E88" s="80"/>
      <c r="F88" s="80"/>
      <c r="G88" s="80"/>
      <c r="H88" s="81"/>
      <c r="I88" s="76">
        <f t="shared" si="6"/>
        <v>0</v>
      </c>
      <c r="J88" s="23"/>
      <c r="K88" s="80"/>
      <c r="L88" s="80"/>
      <c r="M88" s="80"/>
      <c r="N88" s="81"/>
      <c r="O88" s="75">
        <f>SUM(I88:N88)</f>
        <v>0</v>
      </c>
      <c r="P88" s="23"/>
      <c r="Q88" s="19"/>
    </row>
    <row r="89" spans="1:17" s="5" customFormat="1" ht="15.75" customHeight="1" thickBot="1">
      <c r="A89" s="7" t="s">
        <v>107</v>
      </c>
      <c r="B89" s="27"/>
      <c r="C89" s="37"/>
      <c r="D89" s="77">
        <f aca="true" t="shared" si="8" ref="D89:J89">SUM(D68:D75,D77:D78,D80,D82:D84,D86:D88)</f>
        <v>19848.120000000003</v>
      </c>
      <c r="E89" s="77">
        <f t="shared" si="8"/>
        <v>15175.56</v>
      </c>
      <c r="F89" s="77">
        <f t="shared" si="8"/>
        <v>15175.56</v>
      </c>
      <c r="G89" s="77">
        <f t="shared" si="8"/>
        <v>15175.56</v>
      </c>
      <c r="H89" s="78">
        <f t="shared" si="8"/>
        <v>60495.56</v>
      </c>
      <c r="I89" s="79">
        <f>SUM(D89:H89)</f>
        <v>125870.35999999999</v>
      </c>
      <c r="J89" s="17">
        <f t="shared" si="8"/>
        <v>15175.56</v>
      </c>
      <c r="K89" s="77">
        <f>SUM(K68:K75,K77:K78,K80,K82:K84,K86:K88)</f>
        <v>15175.56</v>
      </c>
      <c r="L89" s="77">
        <f>SUM(L68:L75,L77:L78,L80,L82:L84,L86:L88)</f>
        <v>15175.56</v>
      </c>
      <c r="M89" s="77">
        <f>SUM(M68:M75,M77:M78,M80,M82:M84,M86:M88)</f>
        <v>37245.56</v>
      </c>
      <c r="N89" s="78">
        <f>SUM(N68:N75,N77:N78,N80,N82:N84,N86:N88)</f>
        <v>15175.56</v>
      </c>
      <c r="O89" s="79">
        <f>SUM(I89:N89)</f>
        <v>223818.15999999997</v>
      </c>
      <c r="P89" s="17"/>
      <c r="Q89" s="18"/>
    </row>
    <row r="90" spans="1:17" s="5" customFormat="1" ht="15.75" customHeight="1" thickBot="1">
      <c r="A90" s="107"/>
      <c r="B90" s="108"/>
      <c r="C90" s="108"/>
      <c r="D90" s="109"/>
      <c r="E90" s="109"/>
      <c r="F90" s="109"/>
      <c r="G90" s="109"/>
      <c r="H90" s="109"/>
      <c r="I90" s="109"/>
      <c r="J90" s="109"/>
      <c r="K90" s="109"/>
      <c r="L90" s="109"/>
      <c r="M90" s="109"/>
      <c r="N90" s="109"/>
      <c r="O90" s="109"/>
      <c r="P90" s="109"/>
      <c r="Q90" s="110"/>
    </row>
    <row r="91" spans="1:17" ht="17.25" customHeight="1">
      <c r="A91" s="111" t="s">
        <v>7</v>
      </c>
      <c r="B91" s="112"/>
      <c r="C91" s="112"/>
      <c r="D91" s="113"/>
      <c r="E91" s="113"/>
      <c r="F91" s="113"/>
      <c r="G91" s="113"/>
      <c r="H91" s="113"/>
      <c r="I91" s="113"/>
      <c r="J91" s="113"/>
      <c r="K91" s="113"/>
      <c r="L91" s="113"/>
      <c r="M91" s="113"/>
      <c r="N91" s="113"/>
      <c r="O91" s="113"/>
      <c r="P91" s="113"/>
      <c r="Q91" s="115"/>
    </row>
    <row r="92" spans="1:17" ht="18" customHeight="1">
      <c r="A92" s="120" t="s">
        <v>51</v>
      </c>
      <c r="B92" s="121"/>
      <c r="C92" s="121"/>
      <c r="D92" s="122"/>
      <c r="E92" s="122"/>
      <c r="F92" s="122"/>
      <c r="G92" s="122"/>
      <c r="H92" s="122"/>
      <c r="I92" s="125"/>
      <c r="J92" s="122"/>
      <c r="K92" s="122"/>
      <c r="L92" s="122"/>
      <c r="M92" s="122"/>
      <c r="N92" s="122"/>
      <c r="O92" s="125"/>
      <c r="P92" s="122"/>
      <c r="Q92" s="124"/>
    </row>
    <row r="93" spans="1:17" ht="54.75" customHeight="1">
      <c r="A93" s="8" t="s">
        <v>98</v>
      </c>
      <c r="B93" s="28"/>
      <c r="C93" s="38" t="s">
        <v>128</v>
      </c>
      <c r="D93" s="80">
        <v>1556.1</v>
      </c>
      <c r="E93" s="80">
        <v>1556.1</v>
      </c>
      <c r="F93" s="80">
        <v>1556.1</v>
      </c>
      <c r="G93" s="80">
        <v>1556.1</v>
      </c>
      <c r="H93" s="80">
        <v>1556.1</v>
      </c>
      <c r="I93" s="75">
        <f aca="true" t="shared" si="9" ref="I93:I98">SUM(D93:H93)</f>
        <v>7780.5</v>
      </c>
      <c r="J93" s="80">
        <v>1556.1</v>
      </c>
      <c r="K93" s="80">
        <v>1556.1</v>
      </c>
      <c r="L93" s="80">
        <v>1556.1</v>
      </c>
      <c r="M93" s="80">
        <v>1556.1</v>
      </c>
      <c r="N93" s="80">
        <v>1556.1</v>
      </c>
      <c r="O93" s="75">
        <f aca="true" t="shared" si="10" ref="O93:O113">SUM(I93:N93)</f>
        <v>15561.000000000002</v>
      </c>
      <c r="P93" s="23"/>
      <c r="Q93" s="19"/>
    </row>
    <row r="94" spans="1:17" ht="51.75" customHeight="1">
      <c r="A94" s="8" t="s">
        <v>99</v>
      </c>
      <c r="B94" s="28"/>
      <c r="C94" s="38" t="s">
        <v>129</v>
      </c>
      <c r="D94" s="80">
        <v>929.96</v>
      </c>
      <c r="E94" s="80">
        <v>929.96</v>
      </c>
      <c r="F94" s="80">
        <v>929.96</v>
      </c>
      <c r="G94" s="80">
        <v>929.96</v>
      </c>
      <c r="H94" s="80">
        <v>929.96</v>
      </c>
      <c r="I94" s="75">
        <f t="shared" si="9"/>
        <v>4649.8</v>
      </c>
      <c r="J94" s="80">
        <v>929.96</v>
      </c>
      <c r="K94" s="80">
        <v>929.96</v>
      </c>
      <c r="L94" s="80">
        <v>929.96</v>
      </c>
      <c r="M94" s="80">
        <v>929.96</v>
      </c>
      <c r="N94" s="80">
        <v>929.96</v>
      </c>
      <c r="O94" s="75">
        <f t="shared" si="10"/>
        <v>9299.599999999999</v>
      </c>
      <c r="P94" s="23"/>
      <c r="Q94" s="19"/>
    </row>
    <row r="95" spans="1:17" ht="25.5">
      <c r="A95" s="8" t="s">
        <v>110</v>
      </c>
      <c r="B95" s="28"/>
      <c r="C95" s="38"/>
      <c r="D95" s="80">
        <v>3147</v>
      </c>
      <c r="E95" s="80">
        <v>3147</v>
      </c>
      <c r="F95" s="80">
        <v>3147</v>
      </c>
      <c r="G95" s="80">
        <v>3147</v>
      </c>
      <c r="H95" s="80">
        <v>3147</v>
      </c>
      <c r="I95" s="75">
        <f t="shared" si="9"/>
        <v>15735</v>
      </c>
      <c r="J95" s="80">
        <v>3147</v>
      </c>
      <c r="K95" s="80">
        <v>3147</v>
      </c>
      <c r="L95" s="80">
        <v>3147</v>
      </c>
      <c r="M95" s="80">
        <v>3147</v>
      </c>
      <c r="N95" s="80">
        <v>3147</v>
      </c>
      <c r="O95" s="75">
        <f t="shared" si="10"/>
        <v>31470</v>
      </c>
      <c r="P95" s="23"/>
      <c r="Q95" s="19"/>
    </row>
    <row r="96" spans="1:17" ht="51">
      <c r="A96" s="8" t="s">
        <v>111</v>
      </c>
      <c r="B96" s="28"/>
      <c r="C96" s="38" t="s">
        <v>130</v>
      </c>
      <c r="D96" s="80">
        <v>323.55</v>
      </c>
      <c r="E96" s="80">
        <v>323.55</v>
      </c>
      <c r="F96" s="80">
        <v>323.55</v>
      </c>
      <c r="G96" s="80">
        <v>323.55</v>
      </c>
      <c r="H96" s="80">
        <v>323.55</v>
      </c>
      <c r="I96" s="75">
        <f t="shared" si="9"/>
        <v>1617.75</v>
      </c>
      <c r="J96" s="80">
        <v>323.55</v>
      </c>
      <c r="K96" s="80">
        <v>323.55</v>
      </c>
      <c r="L96" s="80">
        <v>323.55</v>
      </c>
      <c r="M96" s="80">
        <v>323.55</v>
      </c>
      <c r="N96" s="80">
        <v>323.55</v>
      </c>
      <c r="O96" s="75">
        <f t="shared" si="10"/>
        <v>3235.5000000000005</v>
      </c>
      <c r="P96" s="23"/>
      <c r="Q96" s="19"/>
    </row>
    <row r="97" spans="1:17" ht="21.75" customHeight="1">
      <c r="A97" s="8" t="s">
        <v>100</v>
      </c>
      <c r="B97" s="28"/>
      <c r="C97" s="38"/>
      <c r="D97" s="80">
        <v>0</v>
      </c>
      <c r="E97" s="80"/>
      <c r="F97" s="80"/>
      <c r="G97" s="80"/>
      <c r="H97" s="81"/>
      <c r="I97" s="75">
        <f t="shared" si="9"/>
        <v>0</v>
      </c>
      <c r="J97" s="23"/>
      <c r="K97" s="80"/>
      <c r="L97" s="80"/>
      <c r="M97" s="80"/>
      <c r="N97" s="81"/>
      <c r="O97" s="75">
        <f t="shared" si="10"/>
        <v>0</v>
      </c>
      <c r="P97" s="23"/>
      <c r="Q97" s="19"/>
    </row>
    <row r="98" spans="1:17" ht="38.25">
      <c r="A98" s="8" t="s">
        <v>57</v>
      </c>
      <c r="B98" s="28"/>
      <c r="C98" s="38"/>
      <c r="D98" s="80">
        <v>44</v>
      </c>
      <c r="E98" s="80"/>
      <c r="F98" s="80"/>
      <c r="G98" s="80"/>
      <c r="H98" s="81"/>
      <c r="I98" s="75">
        <f t="shared" si="9"/>
        <v>44</v>
      </c>
      <c r="J98" s="23"/>
      <c r="K98" s="80"/>
      <c r="L98" s="80"/>
      <c r="M98" s="80"/>
      <c r="N98" s="81"/>
      <c r="O98" s="75">
        <f t="shared" si="10"/>
        <v>44</v>
      </c>
      <c r="P98" s="23"/>
      <c r="Q98" s="19"/>
    </row>
    <row r="99" spans="1:17" ht="24.75" customHeight="1">
      <c r="A99" s="120" t="s">
        <v>52</v>
      </c>
      <c r="B99" s="121"/>
      <c r="C99" s="121"/>
      <c r="D99" s="122"/>
      <c r="E99" s="122"/>
      <c r="F99" s="122"/>
      <c r="G99" s="122"/>
      <c r="H99" s="122"/>
      <c r="I99" s="123"/>
      <c r="J99" s="122"/>
      <c r="K99" s="122"/>
      <c r="L99" s="122"/>
      <c r="M99" s="122"/>
      <c r="N99" s="122"/>
      <c r="O99" s="123"/>
      <c r="P99" s="122"/>
      <c r="Q99" s="124"/>
    </row>
    <row r="100" spans="1:17" ht="38.25">
      <c r="A100" s="9" t="s">
        <v>60</v>
      </c>
      <c r="B100" s="29"/>
      <c r="C100" s="39" t="s">
        <v>131</v>
      </c>
      <c r="D100" s="80">
        <v>4446</v>
      </c>
      <c r="E100" s="80">
        <v>4446</v>
      </c>
      <c r="F100" s="80">
        <v>4446</v>
      </c>
      <c r="G100" s="80">
        <v>4446</v>
      </c>
      <c r="H100" s="80">
        <v>4446</v>
      </c>
      <c r="I100" s="75">
        <f>SUM(D100:H100)</f>
        <v>22230</v>
      </c>
      <c r="J100" s="80">
        <v>4446</v>
      </c>
      <c r="K100" s="80">
        <v>4446</v>
      </c>
      <c r="L100" s="80">
        <v>4446</v>
      </c>
      <c r="M100" s="80">
        <v>4446</v>
      </c>
      <c r="N100" s="80">
        <v>4446</v>
      </c>
      <c r="O100" s="75">
        <f t="shared" si="10"/>
        <v>44460</v>
      </c>
      <c r="P100" s="23"/>
      <c r="Q100" s="19"/>
    </row>
    <row r="101" spans="1:17" ht="38.25" customHeight="1">
      <c r="A101" s="9" t="s">
        <v>69</v>
      </c>
      <c r="B101" s="29"/>
      <c r="C101" s="39"/>
      <c r="D101" s="74">
        <v>0</v>
      </c>
      <c r="E101" s="80"/>
      <c r="F101" s="80"/>
      <c r="G101" s="80"/>
      <c r="H101" s="81"/>
      <c r="I101" s="75">
        <f>SUM(D101:H101)</f>
        <v>0</v>
      </c>
      <c r="J101" s="23"/>
      <c r="K101" s="80"/>
      <c r="L101" s="80"/>
      <c r="M101" s="80"/>
      <c r="N101" s="81"/>
      <c r="O101" s="75">
        <f t="shared" si="10"/>
        <v>0</v>
      </c>
      <c r="P101" s="23"/>
      <c r="Q101" s="19"/>
    </row>
    <row r="102" spans="1:17" ht="17.25" customHeight="1">
      <c r="A102" s="120" t="s">
        <v>53</v>
      </c>
      <c r="B102" s="121"/>
      <c r="C102" s="121"/>
      <c r="D102" s="122"/>
      <c r="E102" s="122"/>
      <c r="F102" s="122"/>
      <c r="G102" s="122"/>
      <c r="H102" s="122"/>
      <c r="I102" s="123"/>
      <c r="J102" s="122"/>
      <c r="K102" s="122"/>
      <c r="L102" s="122"/>
      <c r="M102" s="122"/>
      <c r="N102" s="122"/>
      <c r="O102" s="123"/>
      <c r="P102" s="122"/>
      <c r="Q102" s="124"/>
    </row>
    <row r="103" spans="1:17" ht="38.25">
      <c r="A103" s="9" t="s">
        <v>61</v>
      </c>
      <c r="B103" s="29"/>
      <c r="C103" s="39" t="s">
        <v>132</v>
      </c>
      <c r="D103" s="80">
        <v>889.2</v>
      </c>
      <c r="E103" s="80"/>
      <c r="F103" s="80"/>
      <c r="G103" s="80">
        <v>2184.2</v>
      </c>
      <c r="H103" s="80"/>
      <c r="I103" s="75">
        <f>SUM(D103:H103)</f>
        <v>3073.3999999999996</v>
      </c>
      <c r="J103" s="80"/>
      <c r="K103" s="80">
        <v>2184.2</v>
      </c>
      <c r="L103" s="80"/>
      <c r="M103" s="80"/>
      <c r="N103" s="80">
        <v>920</v>
      </c>
      <c r="O103" s="75">
        <f t="shared" si="10"/>
        <v>6177.599999999999</v>
      </c>
      <c r="P103" s="23"/>
      <c r="Q103" s="19"/>
    </row>
    <row r="104" spans="1:17" ht="25.5">
      <c r="A104" s="9" t="s">
        <v>62</v>
      </c>
      <c r="B104" s="29"/>
      <c r="C104" s="39"/>
      <c r="D104" s="80">
        <v>59.28</v>
      </c>
      <c r="E104" s="80">
        <v>59.28</v>
      </c>
      <c r="F104" s="80">
        <v>59.28</v>
      </c>
      <c r="G104" s="80">
        <v>59.28</v>
      </c>
      <c r="H104" s="80">
        <v>59.28</v>
      </c>
      <c r="I104" s="75">
        <f>SUM(D104:H104)</f>
        <v>296.4</v>
      </c>
      <c r="J104" s="80">
        <v>59.28</v>
      </c>
      <c r="K104" s="80">
        <v>59.28</v>
      </c>
      <c r="L104" s="80">
        <v>59.28</v>
      </c>
      <c r="M104" s="80">
        <v>59.28</v>
      </c>
      <c r="N104" s="80">
        <v>59.28</v>
      </c>
      <c r="O104" s="75">
        <f t="shared" si="10"/>
        <v>592.7999999999998</v>
      </c>
      <c r="P104" s="23"/>
      <c r="Q104" s="19"/>
    </row>
    <row r="105" spans="1:17" ht="25.5">
      <c r="A105" s="9" t="s">
        <v>63</v>
      </c>
      <c r="B105" s="29"/>
      <c r="C105" s="39"/>
      <c r="D105" s="80">
        <v>59.28</v>
      </c>
      <c r="E105" s="80">
        <v>59.28</v>
      </c>
      <c r="F105" s="80">
        <v>59.28</v>
      </c>
      <c r="G105" s="80">
        <v>59.28</v>
      </c>
      <c r="H105" s="80">
        <v>59.28</v>
      </c>
      <c r="I105" s="75">
        <f>SUM(D105:H105)</f>
        <v>296.4</v>
      </c>
      <c r="J105" s="80">
        <v>59.28</v>
      </c>
      <c r="K105" s="80">
        <v>59.28</v>
      </c>
      <c r="L105" s="80">
        <v>59.28</v>
      </c>
      <c r="M105" s="80">
        <v>59.28</v>
      </c>
      <c r="N105" s="80">
        <v>59.28</v>
      </c>
      <c r="O105" s="75">
        <f t="shared" si="10"/>
        <v>592.7999999999998</v>
      </c>
      <c r="P105" s="23"/>
      <c r="Q105" s="19"/>
    </row>
    <row r="106" spans="1:17" ht="29.25" customHeight="1">
      <c r="A106" s="9" t="s">
        <v>67</v>
      </c>
      <c r="B106" s="29"/>
      <c r="C106" s="39" t="s">
        <v>133</v>
      </c>
      <c r="D106" s="80">
        <v>1778.4</v>
      </c>
      <c r="E106" s="80">
        <v>1778.4</v>
      </c>
      <c r="F106" s="80">
        <v>1778.4</v>
      </c>
      <c r="G106" s="80">
        <v>1778.4</v>
      </c>
      <c r="H106" s="80">
        <v>1778.4</v>
      </c>
      <c r="I106" s="75">
        <f>SUM(D106:H106)</f>
        <v>8892</v>
      </c>
      <c r="J106" s="80">
        <v>1778.4</v>
      </c>
      <c r="K106" s="80">
        <v>1778.4</v>
      </c>
      <c r="L106" s="80">
        <v>1778.4</v>
      </c>
      <c r="M106" s="80">
        <v>1778.4</v>
      </c>
      <c r="N106" s="80">
        <v>1778.4</v>
      </c>
      <c r="O106" s="75">
        <f t="shared" si="10"/>
        <v>17784</v>
      </c>
      <c r="P106" s="23"/>
      <c r="Q106" s="19"/>
    </row>
    <row r="107" spans="1:17" ht="21" customHeight="1">
      <c r="A107" s="120" t="s">
        <v>54</v>
      </c>
      <c r="B107" s="121"/>
      <c r="C107" s="121"/>
      <c r="D107" s="122"/>
      <c r="E107" s="122"/>
      <c r="F107" s="122"/>
      <c r="G107" s="122"/>
      <c r="H107" s="122"/>
      <c r="I107" s="123"/>
      <c r="J107" s="122"/>
      <c r="K107" s="122"/>
      <c r="L107" s="122"/>
      <c r="M107" s="122"/>
      <c r="N107" s="122"/>
      <c r="O107" s="123"/>
      <c r="P107" s="122"/>
      <c r="Q107" s="124"/>
    </row>
    <row r="108" spans="1:17" ht="12.75">
      <c r="A108" s="9" t="s">
        <v>11</v>
      </c>
      <c r="B108" s="29"/>
      <c r="C108" s="39"/>
      <c r="D108" s="80">
        <v>0</v>
      </c>
      <c r="E108" s="80"/>
      <c r="F108" s="80"/>
      <c r="G108" s="80"/>
      <c r="H108" s="81"/>
      <c r="I108" s="75">
        <f aca="true" t="shared" si="11" ref="I108:I113">SUM(D108:H108)</f>
        <v>0</v>
      </c>
      <c r="J108" s="23"/>
      <c r="K108" s="80"/>
      <c r="L108" s="80"/>
      <c r="M108" s="80"/>
      <c r="N108" s="81"/>
      <c r="O108" s="75">
        <f t="shared" si="10"/>
        <v>0</v>
      </c>
      <c r="P108" s="23"/>
      <c r="Q108" s="19"/>
    </row>
    <row r="109" spans="1:17" ht="12.75">
      <c r="A109" s="9" t="s">
        <v>64</v>
      </c>
      <c r="B109" s="29"/>
      <c r="C109" s="39"/>
      <c r="D109" s="80">
        <v>0</v>
      </c>
      <c r="E109" s="80"/>
      <c r="F109" s="80"/>
      <c r="G109" s="80"/>
      <c r="H109" s="81"/>
      <c r="I109" s="75">
        <f t="shared" si="11"/>
        <v>0</v>
      </c>
      <c r="J109" s="23"/>
      <c r="K109" s="80"/>
      <c r="L109" s="80"/>
      <c r="M109" s="80"/>
      <c r="N109" s="81"/>
      <c r="O109" s="75">
        <f t="shared" si="10"/>
        <v>0</v>
      </c>
      <c r="P109" s="23"/>
      <c r="Q109" s="19"/>
    </row>
    <row r="110" spans="1:17" ht="12.75">
      <c r="A110" s="9" t="s">
        <v>25</v>
      </c>
      <c r="B110" s="29"/>
      <c r="C110" s="39"/>
      <c r="D110" s="80">
        <v>0</v>
      </c>
      <c r="E110" s="80"/>
      <c r="F110" s="80"/>
      <c r="G110" s="80"/>
      <c r="H110" s="81"/>
      <c r="I110" s="75">
        <f t="shared" si="11"/>
        <v>0</v>
      </c>
      <c r="J110" s="23"/>
      <c r="K110" s="80"/>
      <c r="L110" s="80"/>
      <c r="M110" s="80"/>
      <c r="N110" s="81"/>
      <c r="O110" s="75">
        <f t="shared" si="10"/>
        <v>0</v>
      </c>
      <c r="P110" s="23"/>
      <c r="Q110" s="19"/>
    </row>
    <row r="111" spans="1:17" ht="25.5">
      <c r="A111" s="9" t="s">
        <v>65</v>
      </c>
      <c r="B111" s="29"/>
      <c r="C111" s="39"/>
      <c r="D111" s="80">
        <v>0</v>
      </c>
      <c r="E111" s="80"/>
      <c r="F111" s="80"/>
      <c r="G111" s="80"/>
      <c r="H111" s="81"/>
      <c r="I111" s="75">
        <f t="shared" si="11"/>
        <v>0</v>
      </c>
      <c r="J111" s="23"/>
      <c r="K111" s="80"/>
      <c r="L111" s="80"/>
      <c r="M111" s="80"/>
      <c r="N111" s="81"/>
      <c r="O111" s="75">
        <f t="shared" si="10"/>
        <v>0</v>
      </c>
      <c r="P111" s="23"/>
      <c r="Q111" s="19"/>
    </row>
    <row r="112" spans="1:17" ht="12.75">
      <c r="A112" s="9" t="s">
        <v>26</v>
      </c>
      <c r="B112" s="29"/>
      <c r="C112" s="39"/>
      <c r="D112" s="80">
        <v>0</v>
      </c>
      <c r="E112" s="80"/>
      <c r="F112" s="80"/>
      <c r="G112" s="80"/>
      <c r="H112" s="81"/>
      <c r="I112" s="75">
        <f t="shared" si="11"/>
        <v>0</v>
      </c>
      <c r="J112" s="23"/>
      <c r="K112" s="80"/>
      <c r="L112" s="80"/>
      <c r="M112" s="80"/>
      <c r="N112" s="81"/>
      <c r="O112" s="75">
        <f t="shared" si="10"/>
        <v>0</v>
      </c>
      <c r="P112" s="23"/>
      <c r="Q112" s="19"/>
    </row>
    <row r="113" spans="1:17" ht="13.5" thickBot="1">
      <c r="A113" s="9" t="s">
        <v>27</v>
      </c>
      <c r="B113" s="29"/>
      <c r="C113" s="39"/>
      <c r="D113" s="80">
        <v>0</v>
      </c>
      <c r="E113" s="80"/>
      <c r="F113" s="80"/>
      <c r="G113" s="80"/>
      <c r="H113" s="81"/>
      <c r="I113" s="76">
        <f t="shared" si="11"/>
        <v>0</v>
      </c>
      <c r="J113" s="23"/>
      <c r="K113" s="80"/>
      <c r="L113" s="80"/>
      <c r="M113" s="80"/>
      <c r="N113" s="81"/>
      <c r="O113" s="75">
        <f t="shared" si="10"/>
        <v>0</v>
      </c>
      <c r="P113" s="23"/>
      <c r="Q113" s="19"/>
    </row>
    <row r="114" spans="1:17" s="5" customFormat="1" ht="15.75" customHeight="1" thickBot="1">
      <c r="A114" s="7" t="s">
        <v>107</v>
      </c>
      <c r="B114" s="27"/>
      <c r="C114" s="37"/>
      <c r="D114" s="77">
        <f>SUM(D93:D98,D100:D101,D103:D106,D108:D113)</f>
        <v>13232.770000000002</v>
      </c>
      <c r="E114" s="77">
        <f>SUM(E93:E98,E100:E101,E103:E106,E108:E113)</f>
        <v>12299.570000000002</v>
      </c>
      <c r="F114" s="77">
        <f>SUM(F93:F98,F100:F101,F103:F106,F108:F113)</f>
        <v>12299.570000000002</v>
      </c>
      <c r="G114" s="77">
        <f>SUM(G93:G98,G100:G101,G103:G106,G108:G113)</f>
        <v>14483.770000000002</v>
      </c>
      <c r="H114" s="78">
        <f>SUM(H93:H98,H100:H101,H103:H106,H108:H113)</f>
        <v>12299.570000000002</v>
      </c>
      <c r="I114" s="79">
        <f>SUM(D114:H114)</f>
        <v>64615.25000000001</v>
      </c>
      <c r="J114" s="17">
        <f>SUM(J93:J98,J100:J101,J103:J106,J108:J113)</f>
        <v>12299.570000000002</v>
      </c>
      <c r="K114" s="77">
        <f>SUM(K93:K98,K100:K101,K103:K106,K108:K113)</f>
        <v>14483.770000000002</v>
      </c>
      <c r="L114" s="77">
        <f>SUM(L93:L98,L100:L101,L103:L106,L108:L113)</f>
        <v>12299.570000000002</v>
      </c>
      <c r="M114" s="77">
        <f>SUM(M93:M98,M100:M101,M103:M106,M108:M113)</f>
        <v>12299.570000000002</v>
      </c>
      <c r="N114" s="78">
        <f>SUM(N93:N98,N100:N101,N103:N106,N108:N113)</f>
        <v>13219.570000000002</v>
      </c>
      <c r="O114" s="79">
        <f>SUM(I114:N114)</f>
        <v>129217.30000000003</v>
      </c>
      <c r="P114" s="17"/>
      <c r="Q114" s="18"/>
    </row>
    <row r="115" spans="1:17" s="5" customFormat="1" ht="15.75" customHeight="1" thickBot="1">
      <c r="A115" s="107"/>
      <c r="B115" s="108"/>
      <c r="C115" s="108"/>
      <c r="D115" s="109"/>
      <c r="E115" s="109"/>
      <c r="F115" s="109"/>
      <c r="G115" s="109"/>
      <c r="H115" s="109"/>
      <c r="I115" s="109"/>
      <c r="J115" s="109"/>
      <c r="K115" s="109"/>
      <c r="L115" s="109"/>
      <c r="M115" s="109"/>
      <c r="N115" s="109"/>
      <c r="O115" s="109"/>
      <c r="P115" s="109"/>
      <c r="Q115" s="110"/>
    </row>
    <row r="116" spans="1:17" ht="18" customHeight="1">
      <c r="A116" s="111" t="s">
        <v>8</v>
      </c>
      <c r="B116" s="112"/>
      <c r="C116" s="112"/>
      <c r="D116" s="113"/>
      <c r="E116" s="113"/>
      <c r="F116" s="113"/>
      <c r="G116" s="113"/>
      <c r="H116" s="113"/>
      <c r="I116" s="113"/>
      <c r="J116" s="113"/>
      <c r="K116" s="113"/>
      <c r="L116" s="113"/>
      <c r="M116" s="113"/>
      <c r="N116" s="113"/>
      <c r="O116" s="113"/>
      <c r="P116" s="113"/>
      <c r="Q116" s="115"/>
    </row>
    <row r="117" spans="1:17" ht="16.5" customHeight="1">
      <c r="A117" s="120" t="s">
        <v>55</v>
      </c>
      <c r="B117" s="121"/>
      <c r="C117" s="121"/>
      <c r="D117" s="122"/>
      <c r="E117" s="122"/>
      <c r="F117" s="122"/>
      <c r="G117" s="122"/>
      <c r="H117" s="122"/>
      <c r="I117" s="125"/>
      <c r="J117" s="122"/>
      <c r="K117" s="122"/>
      <c r="L117" s="122"/>
      <c r="M117" s="122"/>
      <c r="N117" s="122"/>
      <c r="O117" s="125"/>
      <c r="P117" s="122"/>
      <c r="Q117" s="124"/>
    </row>
    <row r="118" spans="1:17" ht="22.5" customHeight="1">
      <c r="A118" s="9" t="s">
        <v>101</v>
      </c>
      <c r="B118" s="29"/>
      <c r="C118" s="39" t="s">
        <v>134</v>
      </c>
      <c r="D118" s="80">
        <v>3415</v>
      </c>
      <c r="E118" s="80"/>
      <c r="F118" s="80"/>
      <c r="G118" s="80"/>
      <c r="H118" s="81"/>
      <c r="I118" s="75">
        <f>SUM(D118:H118)</f>
        <v>3415</v>
      </c>
      <c r="J118" s="23"/>
      <c r="K118" s="80"/>
      <c r="L118" s="80"/>
      <c r="M118" s="80"/>
      <c r="N118" s="81"/>
      <c r="O118" s="75">
        <f aca="true" t="shared" si="12" ref="O118:O126">SUM(I118:N118)</f>
        <v>3415</v>
      </c>
      <c r="P118" s="23"/>
      <c r="Q118" s="19"/>
    </row>
    <row r="119" spans="1:17" ht="25.5">
      <c r="A119" s="9" t="s">
        <v>66</v>
      </c>
      <c r="B119" s="29"/>
      <c r="C119" s="39"/>
      <c r="D119" s="80">
        <v>0</v>
      </c>
      <c r="E119" s="80"/>
      <c r="F119" s="80"/>
      <c r="G119" s="80"/>
      <c r="H119" s="81"/>
      <c r="I119" s="75">
        <f>SUM(D119:H119)</f>
        <v>0</v>
      </c>
      <c r="J119" s="23"/>
      <c r="K119" s="80"/>
      <c r="L119" s="80"/>
      <c r="M119" s="80"/>
      <c r="N119" s="81"/>
      <c r="O119" s="75">
        <f t="shared" si="12"/>
        <v>0</v>
      </c>
      <c r="P119" s="23"/>
      <c r="Q119" s="19"/>
    </row>
    <row r="120" spans="1:17" ht="25.5">
      <c r="A120" s="9" t="s">
        <v>70</v>
      </c>
      <c r="B120" s="29"/>
      <c r="C120" s="39"/>
      <c r="D120" s="80">
        <v>0</v>
      </c>
      <c r="E120" s="80"/>
      <c r="F120" s="80"/>
      <c r="G120" s="80"/>
      <c r="H120" s="81"/>
      <c r="I120" s="75">
        <f>SUM(D120:H120)</f>
        <v>0</v>
      </c>
      <c r="J120" s="23"/>
      <c r="K120" s="80"/>
      <c r="L120" s="80"/>
      <c r="M120" s="80"/>
      <c r="N120" s="81"/>
      <c r="O120" s="75">
        <f t="shared" si="12"/>
        <v>0</v>
      </c>
      <c r="P120" s="23"/>
      <c r="Q120" s="19"/>
    </row>
    <row r="121" spans="1:17" ht="17.25" customHeight="1">
      <c r="A121" s="120" t="s">
        <v>56</v>
      </c>
      <c r="B121" s="121"/>
      <c r="C121" s="121"/>
      <c r="D121" s="122"/>
      <c r="E121" s="122"/>
      <c r="F121" s="122"/>
      <c r="G121" s="122"/>
      <c r="H121" s="122"/>
      <c r="I121" s="123"/>
      <c r="J121" s="122"/>
      <c r="K121" s="122"/>
      <c r="L121" s="122"/>
      <c r="M121" s="122"/>
      <c r="N121" s="122"/>
      <c r="O121" s="123"/>
      <c r="P121" s="122"/>
      <c r="Q121" s="124"/>
    </row>
    <row r="122" spans="1:17" ht="25.5">
      <c r="A122" s="9" t="s">
        <v>103</v>
      </c>
      <c r="B122" s="29"/>
      <c r="C122" s="39"/>
      <c r="D122" s="80">
        <v>0</v>
      </c>
      <c r="E122" s="80"/>
      <c r="F122" s="80"/>
      <c r="G122" s="80"/>
      <c r="H122" s="81"/>
      <c r="I122" s="75">
        <f>SUM(D122:H122)</f>
        <v>0</v>
      </c>
      <c r="J122" s="23"/>
      <c r="K122" s="80"/>
      <c r="L122" s="80"/>
      <c r="M122" s="80"/>
      <c r="N122" s="81"/>
      <c r="O122" s="75">
        <f t="shared" si="12"/>
        <v>0</v>
      </c>
      <c r="P122" s="23"/>
      <c r="Q122" s="19"/>
    </row>
    <row r="123" spans="1:17" ht="25.5">
      <c r="A123" s="9" t="s">
        <v>71</v>
      </c>
      <c r="B123" s="29"/>
      <c r="C123" s="39"/>
      <c r="D123" s="80">
        <v>0</v>
      </c>
      <c r="E123" s="80"/>
      <c r="F123" s="80"/>
      <c r="G123" s="80"/>
      <c r="H123" s="81"/>
      <c r="I123" s="75">
        <f>SUM(D123:H123)</f>
        <v>0</v>
      </c>
      <c r="J123" s="23"/>
      <c r="K123" s="80"/>
      <c r="L123" s="80"/>
      <c r="M123" s="80"/>
      <c r="N123" s="81"/>
      <c r="O123" s="75">
        <f t="shared" si="12"/>
        <v>0</v>
      </c>
      <c r="P123" s="23"/>
      <c r="Q123" s="19"/>
    </row>
    <row r="124" spans="1:17" ht="25.5">
      <c r="A124" s="9" t="s">
        <v>70</v>
      </c>
      <c r="B124" s="29"/>
      <c r="C124" s="39"/>
      <c r="D124" s="80">
        <v>0</v>
      </c>
      <c r="E124" s="80"/>
      <c r="F124" s="80"/>
      <c r="G124" s="80"/>
      <c r="H124" s="81"/>
      <c r="I124" s="75">
        <f>SUM(D124:H124)</f>
        <v>0</v>
      </c>
      <c r="J124" s="23"/>
      <c r="K124" s="80"/>
      <c r="L124" s="80"/>
      <c r="M124" s="80"/>
      <c r="N124" s="81"/>
      <c r="O124" s="75">
        <f t="shared" si="12"/>
        <v>0</v>
      </c>
      <c r="P124" s="23"/>
      <c r="Q124" s="19"/>
    </row>
    <row r="125" spans="1:17" ht="18.75" customHeight="1">
      <c r="A125" s="120" t="s">
        <v>72</v>
      </c>
      <c r="B125" s="121"/>
      <c r="C125" s="121"/>
      <c r="D125" s="122"/>
      <c r="E125" s="122"/>
      <c r="F125" s="122"/>
      <c r="G125" s="122"/>
      <c r="H125" s="122"/>
      <c r="I125" s="123"/>
      <c r="J125" s="122"/>
      <c r="K125" s="122"/>
      <c r="L125" s="122"/>
      <c r="M125" s="122"/>
      <c r="N125" s="122"/>
      <c r="O125" s="123"/>
      <c r="P125" s="122"/>
      <c r="Q125" s="124"/>
    </row>
    <row r="126" spans="1:17" ht="42" customHeight="1" thickBot="1">
      <c r="A126" s="8" t="s">
        <v>108</v>
      </c>
      <c r="B126" s="28"/>
      <c r="C126" s="38" t="s">
        <v>135</v>
      </c>
      <c r="D126" s="80">
        <v>8491.92</v>
      </c>
      <c r="E126" s="80">
        <v>8491.92</v>
      </c>
      <c r="F126" s="80">
        <v>8491.92</v>
      </c>
      <c r="G126" s="80">
        <v>8491.92</v>
      </c>
      <c r="H126" s="80">
        <v>8491.92</v>
      </c>
      <c r="I126" s="76">
        <f>SUM(D126:H126)</f>
        <v>42459.6</v>
      </c>
      <c r="J126" s="80">
        <v>8491.92</v>
      </c>
      <c r="K126" s="80">
        <v>8491.92</v>
      </c>
      <c r="L126" s="80">
        <v>8491.92</v>
      </c>
      <c r="M126" s="80">
        <v>8491.92</v>
      </c>
      <c r="N126" s="80">
        <v>8491.92</v>
      </c>
      <c r="O126" s="75">
        <f t="shared" si="12"/>
        <v>84919.2</v>
      </c>
      <c r="P126" s="23"/>
      <c r="Q126" s="19"/>
    </row>
    <row r="127" spans="1:17" s="5" customFormat="1" ht="15.75" customHeight="1" thickBot="1">
      <c r="A127" s="7" t="s">
        <v>107</v>
      </c>
      <c r="B127" s="27"/>
      <c r="C127" s="37"/>
      <c r="D127" s="77">
        <f>SUM(D118:D120,D122:D124,D126)</f>
        <v>11906.92</v>
      </c>
      <c r="E127" s="77">
        <f>SUM(E118:E120,E122:E124,E126)</f>
        <v>8491.92</v>
      </c>
      <c r="F127" s="77">
        <f>SUM(F118:F120,F122:F124,F126)</f>
        <v>8491.92</v>
      </c>
      <c r="G127" s="77">
        <f>SUM(G118:G120,G122:G124,G126)</f>
        <v>8491.92</v>
      </c>
      <c r="H127" s="78">
        <f>SUM(H118:H120,H122:H124,H126)</f>
        <v>8491.92</v>
      </c>
      <c r="I127" s="79">
        <f>SUM(D127:H127)</f>
        <v>45874.6</v>
      </c>
      <c r="J127" s="17">
        <f>SUM(J118:J120,J122:J124,J126)</f>
        <v>8491.92</v>
      </c>
      <c r="K127" s="77">
        <f>SUM(K118:K120,K122:K124,K126)</f>
        <v>8491.92</v>
      </c>
      <c r="L127" s="77">
        <f>SUM(L118:L120,L122:L124,L126)</f>
        <v>8491.92</v>
      </c>
      <c r="M127" s="77">
        <f>SUM(M118:M120,M122:M124,M126)</f>
        <v>8491.92</v>
      </c>
      <c r="N127" s="78">
        <f>SUM(N118:N120,N122:N124,N126)</f>
        <v>8491.92</v>
      </c>
      <c r="O127" s="79">
        <f>SUM(I127:N127)</f>
        <v>88334.2</v>
      </c>
      <c r="P127" s="17"/>
      <c r="Q127" s="18"/>
    </row>
    <row r="128" ht="13.5" thickBot="1"/>
    <row r="129" spans="1:17" s="5" customFormat="1" ht="28.5" customHeight="1" thickBot="1">
      <c r="A129" s="10" t="s">
        <v>106</v>
      </c>
      <c r="B129" s="31"/>
      <c r="C129" s="41"/>
      <c r="D129" s="82">
        <f aca="true" t="shared" si="13" ref="D129:O129">SUM(D127,D114,D89,D64,D58,D39,D11)</f>
        <v>119801.17000000001</v>
      </c>
      <c r="E129" s="82">
        <f t="shared" si="13"/>
        <v>37223.850000000006</v>
      </c>
      <c r="F129" s="82">
        <f t="shared" si="13"/>
        <v>37223.850000000006</v>
      </c>
      <c r="G129" s="82">
        <f t="shared" si="13"/>
        <v>40918.29</v>
      </c>
      <c r="H129" s="83">
        <f t="shared" si="13"/>
        <v>82543.85</v>
      </c>
      <c r="I129" s="84">
        <f t="shared" si="13"/>
        <v>317711.01</v>
      </c>
      <c r="J129" s="20">
        <f t="shared" si="13"/>
        <v>37223.850000000006</v>
      </c>
      <c r="K129" s="82">
        <f t="shared" si="13"/>
        <v>39408.05</v>
      </c>
      <c r="L129" s="82">
        <f t="shared" si="13"/>
        <v>38734.090000000004</v>
      </c>
      <c r="M129" s="82">
        <f t="shared" si="13"/>
        <v>59293.850000000006</v>
      </c>
      <c r="N129" s="83">
        <f t="shared" si="13"/>
        <v>38143.850000000006</v>
      </c>
      <c r="O129" s="84">
        <f t="shared" si="13"/>
        <v>530514.7</v>
      </c>
      <c r="P129" s="20"/>
      <c r="Q129" s="21"/>
    </row>
  </sheetData>
  <mergeCells count="39">
    <mergeCell ref="A125:Q125"/>
    <mergeCell ref="A41:Q41"/>
    <mergeCell ref="A13:Q13"/>
    <mergeCell ref="A60:Q60"/>
    <mergeCell ref="A66:Q66"/>
    <mergeCell ref="A91:Q91"/>
    <mergeCell ref="A116:Q116"/>
    <mergeCell ref="A76:Q76"/>
    <mergeCell ref="A79:Q79"/>
    <mergeCell ref="A65:Q65"/>
    <mergeCell ref="A121:Q121"/>
    <mergeCell ref="A81:Q81"/>
    <mergeCell ref="A85:Q85"/>
    <mergeCell ref="A92:Q92"/>
    <mergeCell ref="A99:Q99"/>
    <mergeCell ref="A90:Q90"/>
    <mergeCell ref="A107:Q107"/>
    <mergeCell ref="A102:Q102"/>
    <mergeCell ref="A115:Q115"/>
    <mergeCell ref="A117:Q117"/>
    <mergeCell ref="A28:Q28"/>
    <mergeCell ref="A4:Q4"/>
    <mergeCell ref="A14:Q14"/>
    <mergeCell ref="A18:Q18"/>
    <mergeCell ref="A23:Q23"/>
    <mergeCell ref="A32:Q32"/>
    <mergeCell ref="A40:Q40"/>
    <mergeCell ref="A54:Q54"/>
    <mergeCell ref="A67:Q67"/>
    <mergeCell ref="A35:Q35"/>
    <mergeCell ref="A59:Q59"/>
    <mergeCell ref="A42:Q42"/>
    <mergeCell ref="A48:Q48"/>
    <mergeCell ref="A51:Q51"/>
    <mergeCell ref="A3:Q3"/>
    <mergeCell ref="A2:Q2"/>
    <mergeCell ref="A12:Q12"/>
    <mergeCell ref="A7:Q7"/>
    <mergeCell ref="A6:Q6"/>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4:F23"/>
  <sheetViews>
    <sheetView workbookViewId="0" topLeftCell="A1">
      <selection activeCell="B2" sqref="B2"/>
    </sheetView>
  </sheetViews>
  <sheetFormatPr defaultColWidth="9.140625" defaultRowHeight="12.75"/>
  <cols>
    <col min="1" max="1" width="13.140625" style="0" customWidth="1"/>
    <col min="2" max="2" width="24.00390625" style="0" customWidth="1"/>
    <col min="3" max="3" width="27.00390625" style="0" customWidth="1"/>
    <col min="4" max="4" width="17.8515625" style="0" customWidth="1"/>
    <col min="5" max="5" width="16.140625" style="0" customWidth="1"/>
    <col min="6" max="6" width="13.28125" style="0" customWidth="1"/>
  </cols>
  <sheetData>
    <row r="3" ht="13.5" thickBot="1"/>
    <row r="4" spans="2:3" ht="12.75">
      <c r="B4" s="132" t="s">
        <v>144</v>
      </c>
      <c r="C4" s="133"/>
    </row>
    <row r="5" spans="2:3" ht="12.75">
      <c r="B5" s="43" t="s">
        <v>145</v>
      </c>
      <c r="C5" s="44" t="s">
        <v>146</v>
      </c>
    </row>
    <row r="6" spans="2:3" ht="12.75">
      <c r="B6" s="43" t="s">
        <v>147</v>
      </c>
      <c r="C6" s="44" t="s">
        <v>148</v>
      </c>
    </row>
    <row r="7" spans="2:3" ht="12.75">
      <c r="B7" s="43" t="s">
        <v>149</v>
      </c>
      <c r="C7" s="44" t="s">
        <v>150</v>
      </c>
    </row>
    <row r="8" spans="2:3" ht="12.75">
      <c r="B8" s="43" t="s">
        <v>151</v>
      </c>
      <c r="C8" s="44" t="s">
        <v>152</v>
      </c>
    </row>
    <row r="9" spans="2:3" ht="13.5" thickBot="1">
      <c r="B9" s="45" t="s">
        <v>153</v>
      </c>
      <c r="C9" s="46" t="s">
        <v>154</v>
      </c>
    </row>
    <row r="10" spans="2:3" ht="12.75">
      <c r="B10" s="47"/>
      <c r="C10" s="48"/>
    </row>
    <row r="11" spans="2:3" ht="12.75">
      <c r="B11" s="47"/>
      <c r="C11" s="48"/>
    </row>
    <row r="12" ht="13.5" thickBot="1"/>
    <row r="13" spans="2:6" ht="12.75">
      <c r="B13" s="134" t="s">
        <v>155</v>
      </c>
      <c r="C13" s="135"/>
      <c r="D13" s="135"/>
      <c r="E13" s="135"/>
      <c r="F13" s="136"/>
    </row>
    <row r="14" spans="2:6" ht="12.75">
      <c r="B14" s="49" t="s">
        <v>156</v>
      </c>
      <c r="C14" s="50" t="s">
        <v>157</v>
      </c>
      <c r="D14" s="50" t="s">
        <v>158</v>
      </c>
      <c r="E14" s="50" t="s">
        <v>159</v>
      </c>
      <c r="F14" s="51" t="s">
        <v>160</v>
      </c>
    </row>
    <row r="15" spans="2:6" ht="12.75">
      <c r="B15" s="52" t="s">
        <v>161</v>
      </c>
      <c r="C15" s="53">
        <v>26</v>
      </c>
      <c r="D15" s="53">
        <v>191</v>
      </c>
      <c r="E15" s="54"/>
      <c r="F15" s="54"/>
    </row>
    <row r="16" spans="2:6" ht="12.75">
      <c r="B16" s="52" t="s">
        <v>162</v>
      </c>
      <c r="C16" s="53">
        <v>15</v>
      </c>
      <c r="D16" s="53">
        <v>136</v>
      </c>
      <c r="E16" s="54"/>
      <c r="F16" s="54"/>
    </row>
    <row r="17" spans="2:6" ht="12.75">
      <c r="B17" s="52" t="s">
        <v>163</v>
      </c>
      <c r="C17" s="53">
        <v>31</v>
      </c>
      <c r="D17" s="53">
        <v>232</v>
      </c>
      <c r="E17" s="53">
        <v>1160</v>
      </c>
      <c r="F17" s="55"/>
    </row>
    <row r="18" spans="2:6" ht="13.5" thickBot="1">
      <c r="B18" s="56" t="s">
        <v>154</v>
      </c>
      <c r="C18" s="54"/>
      <c r="D18" s="54"/>
      <c r="E18" s="54"/>
      <c r="F18" s="57">
        <v>4554</v>
      </c>
    </row>
    <row r="19" spans="3:5" ht="12.75">
      <c r="C19" s="58"/>
      <c r="D19" s="58"/>
      <c r="E19" s="58"/>
    </row>
    <row r="22" ht="12.75" customHeight="1" thickBot="1"/>
    <row r="23" spans="2:3" ht="13.5" thickBot="1">
      <c r="B23" s="85" t="s">
        <v>177</v>
      </c>
      <c r="C23" s="86">
        <v>6526</v>
      </c>
    </row>
  </sheetData>
  <mergeCells count="2">
    <mergeCell ref="B4:C4"/>
    <mergeCell ref="B13:F1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J13"/>
  <sheetViews>
    <sheetView showGridLines="0" workbookViewId="0" topLeftCell="A1">
      <selection activeCell="J21" sqref="J21"/>
    </sheetView>
  </sheetViews>
  <sheetFormatPr defaultColWidth="9.140625" defaultRowHeight="12.75"/>
  <cols>
    <col min="1" max="1" width="9.140625" style="4" customWidth="1"/>
    <col min="2" max="2" width="9.140625" style="60" customWidth="1"/>
    <col min="3" max="3" width="13.57421875" style="4" customWidth="1"/>
    <col min="4" max="4" width="13.28125" style="61" customWidth="1"/>
    <col min="5" max="5" width="13.7109375" style="62" customWidth="1"/>
    <col min="6" max="6" width="15.00390625" style="13" customWidth="1"/>
    <col min="7" max="7" width="15.140625" style="13" customWidth="1"/>
    <col min="8" max="8" width="12.00390625" style="13" customWidth="1"/>
    <col min="9" max="9" width="14.28125" style="13" customWidth="1"/>
    <col min="10" max="10" width="15.421875" style="13" customWidth="1"/>
    <col min="11" max="11" width="9.140625" style="59" customWidth="1"/>
    <col min="12" max="18" width="9.140625" style="13" customWidth="1"/>
    <col min="19" max="16384" width="9.140625" style="2" customWidth="1"/>
  </cols>
  <sheetData>
    <row r="1" spans="2:10" ht="18">
      <c r="B1" s="137" t="s">
        <v>164</v>
      </c>
      <c r="C1" s="138"/>
      <c r="D1" s="138"/>
      <c r="E1" s="138"/>
      <c r="F1" s="138"/>
      <c r="G1" s="138"/>
      <c r="H1" s="138"/>
      <c r="I1" s="138"/>
      <c r="J1" s="138"/>
    </row>
    <row r="4" spans="2:10" ht="13.5" thickBot="1">
      <c r="B4" s="139" t="s">
        <v>165</v>
      </c>
      <c r="C4" s="140"/>
      <c r="D4" s="140"/>
      <c r="E4" s="140"/>
      <c r="F4" s="140"/>
      <c r="G4" s="140"/>
      <c r="H4" s="140"/>
      <c r="I4" s="140"/>
      <c r="J4" s="141"/>
    </row>
    <row r="5" spans="2:10" ht="25.5" customHeight="1">
      <c r="B5" s="63" t="s">
        <v>166</v>
      </c>
      <c r="C5" s="64" t="s">
        <v>167</v>
      </c>
      <c r="D5" s="65" t="s">
        <v>168</v>
      </c>
      <c r="E5" s="66" t="s">
        <v>169</v>
      </c>
      <c r="F5" s="67" t="s">
        <v>170</v>
      </c>
      <c r="G5" s="67" t="s">
        <v>171</v>
      </c>
      <c r="H5" s="67" t="s">
        <v>172</v>
      </c>
      <c r="I5" s="68" t="s">
        <v>173</v>
      </c>
      <c r="J5" s="68" t="s">
        <v>174</v>
      </c>
    </row>
    <row r="6" spans="2:10" ht="35.25" customHeight="1" thickBot="1">
      <c r="B6" s="69" t="s">
        <v>175</v>
      </c>
      <c r="C6" s="91">
        <f>'LIFEcycle stages'!I11</f>
        <v>0</v>
      </c>
      <c r="D6" s="92">
        <f>'LIFEcycle stages'!I39</f>
        <v>77510</v>
      </c>
      <c r="E6" s="92">
        <f>'LIFEcycle stages'!I58</f>
        <v>3840.8</v>
      </c>
      <c r="F6" s="93">
        <f>'LIFEcycle stages'!I64</f>
        <v>0</v>
      </c>
      <c r="G6" s="93">
        <f>'LIFEcycle stages'!I89</f>
        <v>125870.35999999999</v>
      </c>
      <c r="H6" s="93">
        <f>'LIFEcycle stages'!I114</f>
        <v>64615.25000000001</v>
      </c>
      <c r="I6" s="94">
        <f>'LIFEcycle stages'!I127</f>
        <v>45874.6</v>
      </c>
      <c r="J6" s="94">
        <f>'LIFEcycle stages'!I129</f>
        <v>317711.01</v>
      </c>
    </row>
    <row r="7" spans="2:9" ht="12.75">
      <c r="B7" s="4"/>
      <c r="C7" s="70"/>
      <c r="D7" s="35"/>
      <c r="E7" s="61"/>
      <c r="F7" s="61"/>
      <c r="G7" s="61"/>
      <c r="H7" s="61"/>
      <c r="I7" s="61"/>
    </row>
    <row r="8" spans="2:9" ht="12.75">
      <c r="B8" s="4"/>
      <c r="C8" s="70"/>
      <c r="D8" s="35"/>
      <c r="E8" s="61"/>
      <c r="F8" s="61"/>
      <c r="G8" s="61"/>
      <c r="H8" s="61"/>
      <c r="I8" s="61"/>
    </row>
    <row r="9" spans="2:9" ht="12.75">
      <c r="B9" s="4"/>
      <c r="C9" s="70"/>
      <c r="D9" s="35"/>
      <c r="E9" s="61"/>
      <c r="F9" s="61"/>
      <c r="G9" s="61"/>
      <c r="H9" s="61"/>
      <c r="I9" s="61"/>
    </row>
    <row r="10" spans="2:9" ht="12.75">
      <c r="B10" s="4"/>
      <c r="C10" s="70"/>
      <c r="D10" s="35"/>
      <c r="E10" s="61"/>
      <c r="F10" s="61"/>
      <c r="G10" s="61"/>
      <c r="H10" s="61"/>
      <c r="I10" s="61"/>
    </row>
    <row r="11" spans="2:10" ht="13.5" thickBot="1">
      <c r="B11" s="139" t="s">
        <v>176</v>
      </c>
      <c r="C11" s="140"/>
      <c r="D11" s="140"/>
      <c r="E11" s="140"/>
      <c r="F11" s="140"/>
      <c r="G11" s="140"/>
      <c r="H11" s="140"/>
      <c r="I11" s="140"/>
      <c r="J11" s="141"/>
    </row>
    <row r="12" spans="2:10" ht="24" customHeight="1">
      <c r="B12" s="63" t="s">
        <v>166</v>
      </c>
      <c r="C12" s="64" t="s">
        <v>167</v>
      </c>
      <c r="D12" s="65" t="s">
        <v>168</v>
      </c>
      <c r="E12" s="66" t="s">
        <v>169</v>
      </c>
      <c r="F12" s="67" t="s">
        <v>170</v>
      </c>
      <c r="G12" s="67" t="s">
        <v>171</v>
      </c>
      <c r="H12" s="67" t="s">
        <v>172</v>
      </c>
      <c r="I12" s="68" t="s">
        <v>173</v>
      </c>
      <c r="J12" s="68" t="s">
        <v>174</v>
      </c>
    </row>
    <row r="13" spans="2:10" ht="30.75" customHeight="1" thickBot="1">
      <c r="B13" s="69" t="s">
        <v>175</v>
      </c>
      <c r="C13" s="87">
        <f>'LIFEcycle stages'!I11/'Acronym &amp; Staff Cost'!C23</f>
        <v>0</v>
      </c>
      <c r="D13" s="88">
        <f>'LIFEcycle stages'!I39/'Acronym &amp; Staff Cost'!C23</f>
        <v>11.877106956788232</v>
      </c>
      <c r="E13" s="88">
        <f>'LIFEcycle stages'!I58/'Acronym &amp; Staff Cost'!C23</f>
        <v>0.5885381550720197</v>
      </c>
      <c r="F13" s="89">
        <f>'LIFEcycle stages'!I64/'Acronym &amp; Staff Cost'!C23</f>
        <v>0</v>
      </c>
      <c r="G13" s="89">
        <f>'LIFEcycle stages'!I89/'Acronym &amp; Staff Cost'!C23</f>
        <v>19.28752068648483</v>
      </c>
      <c r="H13" s="89">
        <f>'LIFEcycle stages'!I114/'Acronym &amp; Staff Cost'!C23</f>
        <v>9.901202880784556</v>
      </c>
      <c r="I13" s="90">
        <f>'LIFEcycle stages'!I127/'Acronym &amp; Staff Cost'!C23</f>
        <v>7.029512718357339</v>
      </c>
      <c r="J13" s="90">
        <f>'LIFEcycle stages'!I129/'Acronym &amp; Staff Cost'!C23</f>
        <v>48.68388139748698</v>
      </c>
    </row>
  </sheetData>
  <mergeCells count="3">
    <mergeCell ref="B1:J1"/>
    <mergeCell ref="B4:J4"/>
    <mergeCell ref="B11:J1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LIFE2 case study: SHERPA DP</dc:title>
  <dc:subject/>
  <dc:creator>S. Grace</dc:creator>
  <cp:keywords/>
  <dc:description/>
  <cp:lastModifiedBy>EPrints Asst</cp:lastModifiedBy>
  <dcterms:created xsi:type="dcterms:W3CDTF">2008-02-18T11:55:42Z</dcterms:created>
  <dcterms:modified xsi:type="dcterms:W3CDTF">2008-09-03T10:46:29Z</dcterms:modified>
  <cp:category/>
  <cp:version/>
  <cp:contentType/>
  <cp:contentStatus/>
</cp:coreProperties>
</file>