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375" activeTab="1"/>
  </bookViews>
  <sheets>
    <sheet name="wells" sheetId="1" r:id="rId1"/>
    <sheet name="surveys" sheetId="2" r:id="rId2"/>
  </sheets>
  <definedNames/>
  <calcPr fullCalcOnLoad="1"/>
</workbook>
</file>

<file path=xl/sharedStrings.xml><?xml version="1.0" encoding="utf-8"?>
<sst xmlns="http://schemas.openxmlformats.org/spreadsheetml/2006/main" count="99" uniqueCount="76">
  <si>
    <t>BP01</t>
  </si>
  <si>
    <t>BP02</t>
  </si>
  <si>
    <t>BP04</t>
  </si>
  <si>
    <t>JP01</t>
  </si>
  <si>
    <t>JP02</t>
  </si>
  <si>
    <t>JP03</t>
  </si>
  <si>
    <t>casing radius (m)</t>
  </si>
  <si>
    <t>screen radius (m)</t>
  </si>
  <si>
    <t>borehole radius (m)</t>
  </si>
  <si>
    <t>screen length (m)</t>
  </si>
  <si>
    <t>well depth (m)</t>
  </si>
  <si>
    <t>depth to top of screen (m)</t>
  </si>
  <si>
    <t>depth to water level (m)</t>
  </si>
  <si>
    <t>parameters</t>
  </si>
  <si>
    <t>depth to well bottom (m)</t>
  </si>
  <si>
    <t>saturated thickness (m)</t>
  </si>
  <si>
    <t>saturated depth to screen top (m)</t>
  </si>
  <si>
    <t>BP03</t>
  </si>
  <si>
    <t>Bugondo</t>
  </si>
  <si>
    <t>Jinja</t>
  </si>
  <si>
    <t>Entebbe</t>
  </si>
  <si>
    <t>1079*</t>
  </si>
  <si>
    <t>Airlift discharge (m3/hr)</t>
  </si>
  <si>
    <t>height of casing (m)</t>
  </si>
  <si>
    <t>SWL(masl) at construction</t>
  </si>
  <si>
    <t>drilling depth (m)</t>
  </si>
  <si>
    <t>ground altitude (masl)</t>
  </si>
  <si>
    <t>lake altitude (masl)</t>
  </si>
  <si>
    <t xml:space="preserve">date </t>
  </si>
  <si>
    <t>14.11.2007</t>
  </si>
  <si>
    <t>25.11.2007</t>
  </si>
  <si>
    <t>distance from lake (m)</t>
  </si>
  <si>
    <t>JINJA SURVEYS</t>
  </si>
  <si>
    <t>SURVEY OF DIFFERENCE IN  ELEVATION BETWEEN LAKE WATER &amp; GW WELL WATER -ENTEBBE</t>
  </si>
  <si>
    <t>BS (M)</t>
  </si>
  <si>
    <t>HI (M)</t>
  </si>
  <si>
    <t>IS(M)</t>
  </si>
  <si>
    <t>FS(M)</t>
  </si>
  <si>
    <t>RL(M)</t>
  </si>
  <si>
    <t>REMARKS</t>
  </si>
  <si>
    <t>BS</t>
  </si>
  <si>
    <t>IS</t>
  </si>
  <si>
    <t>FS</t>
  </si>
  <si>
    <t>HI</t>
  </si>
  <si>
    <t>RL</t>
  </si>
  <si>
    <t>Remarks</t>
  </si>
  <si>
    <t>BM - ASSUMED</t>
  </si>
  <si>
    <t>Local Datum (m)</t>
  </si>
  <si>
    <t>MSL (m)</t>
  </si>
  <si>
    <t>Well 2-Top</t>
  </si>
  <si>
    <t>top well (depth WL)=4.87</t>
  </si>
  <si>
    <t>Well 1-Top</t>
  </si>
  <si>
    <t>Water Level in well</t>
  </si>
  <si>
    <t>Shade floor</t>
  </si>
  <si>
    <t>Top Gauge 12</t>
  </si>
  <si>
    <t>Change point</t>
  </si>
  <si>
    <t>Corner House</t>
  </si>
  <si>
    <t xml:space="preserve"> Water Level in lake</t>
  </si>
  <si>
    <t>Difference in Level</t>
  </si>
  <si>
    <t>Well 3 -Top</t>
  </si>
  <si>
    <t>BUGONDO PIER SURVEYS</t>
  </si>
  <si>
    <t>NB:</t>
  </si>
  <si>
    <t>WELL WATER LEVEL IS HIGHER THAN LAKE WATER LEVEL AS OF 5/07/07</t>
  </si>
  <si>
    <t>Well 2 -Top</t>
  </si>
  <si>
    <t>MSL(m) = Local Datum (m) + Zero gauge (m)</t>
  </si>
  <si>
    <t>Zero Gauges for Jinja Pier and Bugondo</t>
  </si>
  <si>
    <t xml:space="preserve">Jinja Pier = </t>
  </si>
  <si>
    <t>1122.892 m</t>
  </si>
  <si>
    <r>
      <t xml:space="preserve">Bugondo Pier = </t>
    </r>
    <r>
      <rPr>
        <b/>
        <sz val="10"/>
        <rFont val="Arial"/>
        <family val="2"/>
      </rPr>
      <t>1021.479 m</t>
    </r>
  </si>
  <si>
    <r>
      <t xml:space="preserve">Compile by: </t>
    </r>
    <r>
      <rPr>
        <b/>
        <i/>
        <sz val="10"/>
        <rFont val="Arial"/>
        <family val="2"/>
      </rPr>
      <t>David Kataratambi</t>
    </r>
  </si>
  <si>
    <t>Well Data at Bugondo and Jinja</t>
  </si>
  <si>
    <t>UTM Coordinates X</t>
  </si>
  <si>
    <t>UTM Coordinates Y</t>
  </si>
  <si>
    <t>*Handheld GPS reading</t>
  </si>
  <si>
    <t>Well altitude (masl)</t>
  </si>
  <si>
    <t xml:space="preserve">Gedetic surveys using a Kern dumpy level theodolite and a measuring staff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</si>
</sst>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  <numFmt numFmtId="166" formatCode="d\.m\.yy;@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dd\.mm\.yy"/>
    <numFmt numFmtId="173" formatCode="0.0000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4" fontId="8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2" width="11.8515625" style="0" customWidth="1"/>
    <col min="3" max="5" width="11.421875" style="0" customWidth="1"/>
    <col min="6" max="6" width="12.00390625" style="0" customWidth="1"/>
    <col min="7" max="7" width="12.421875" style="0" customWidth="1"/>
  </cols>
  <sheetData>
    <row r="1" ht="15.75">
      <c r="A1" s="2" t="s">
        <v>70</v>
      </c>
    </row>
    <row r="2" spans="1:8" ht="12.75">
      <c r="A2" s="1" t="s">
        <v>13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17</v>
      </c>
    </row>
    <row r="3" spans="1:8" ht="12.75">
      <c r="A3" s="1"/>
      <c r="B3" s="5" t="s">
        <v>18</v>
      </c>
      <c r="C3" s="5" t="s">
        <v>18</v>
      </c>
      <c r="D3" s="5" t="s">
        <v>18</v>
      </c>
      <c r="E3" s="5" t="s">
        <v>19</v>
      </c>
      <c r="F3" s="5" t="s">
        <v>19</v>
      </c>
      <c r="G3" s="5" t="s">
        <v>19</v>
      </c>
      <c r="H3" s="5" t="s">
        <v>18</v>
      </c>
    </row>
    <row r="4" spans="1:11" ht="15">
      <c r="A4" s="4" t="s">
        <v>71</v>
      </c>
      <c r="B4" s="9">
        <v>530949</v>
      </c>
      <c r="C4" s="9">
        <v>530968</v>
      </c>
      <c r="D4" s="9">
        <v>530888</v>
      </c>
      <c r="E4" s="9">
        <v>522979</v>
      </c>
      <c r="F4" s="9">
        <v>522954</v>
      </c>
      <c r="G4" s="9">
        <v>523066</v>
      </c>
      <c r="H4" s="3"/>
      <c r="I4" s="6"/>
      <c r="J4" s="7"/>
      <c r="K4" s="7"/>
    </row>
    <row r="5" spans="1:9" ht="14.25">
      <c r="A5" s="4" t="s">
        <v>72</v>
      </c>
      <c r="B5" s="9">
        <v>179534</v>
      </c>
      <c r="C5" s="9">
        <v>179465</v>
      </c>
      <c r="D5" s="9">
        <v>179397</v>
      </c>
      <c r="E5" s="9">
        <v>246172</v>
      </c>
      <c r="F5" s="9">
        <v>246211</v>
      </c>
      <c r="G5" s="9">
        <v>246430</v>
      </c>
      <c r="H5" s="3"/>
      <c r="I5" s="6"/>
    </row>
    <row r="6" spans="1:9" ht="14.25">
      <c r="A6" s="4" t="s">
        <v>6</v>
      </c>
      <c r="B6" s="3">
        <v>0.0508</v>
      </c>
      <c r="C6" s="3">
        <v>0.0508</v>
      </c>
      <c r="D6" s="3">
        <v>0.0508</v>
      </c>
      <c r="E6" s="3">
        <v>0.0508</v>
      </c>
      <c r="F6" s="3">
        <v>0.0508</v>
      </c>
      <c r="G6" s="3">
        <v>0.0508</v>
      </c>
      <c r="H6" s="3"/>
      <c r="I6" s="6"/>
    </row>
    <row r="7" spans="1:9" ht="14.25">
      <c r="A7" s="4" t="s">
        <v>10</v>
      </c>
      <c r="B7" s="3">
        <v>13.6</v>
      </c>
      <c r="C7" s="3">
        <v>17</v>
      </c>
      <c r="D7" s="3">
        <v>13.2</v>
      </c>
      <c r="E7" s="3">
        <v>12</v>
      </c>
      <c r="F7" s="3">
        <v>21</v>
      </c>
      <c r="G7" s="3">
        <v>24</v>
      </c>
      <c r="H7" s="3"/>
      <c r="I7" s="6"/>
    </row>
    <row r="8" spans="1:9" ht="14.25">
      <c r="A8" s="4" t="s">
        <v>14</v>
      </c>
      <c r="B8" s="3">
        <f aca="true" t="shared" si="0" ref="B8:G8">B7-0.5</f>
        <v>13.1</v>
      </c>
      <c r="C8" s="3">
        <f t="shared" si="0"/>
        <v>16.5</v>
      </c>
      <c r="D8" s="3">
        <f t="shared" si="0"/>
        <v>12.7</v>
      </c>
      <c r="E8" s="3">
        <f t="shared" si="0"/>
        <v>11.5</v>
      </c>
      <c r="F8" s="3">
        <f t="shared" si="0"/>
        <v>20.5</v>
      </c>
      <c r="G8" s="3">
        <f t="shared" si="0"/>
        <v>23.5</v>
      </c>
      <c r="H8" s="3"/>
      <c r="I8" s="6"/>
    </row>
    <row r="9" spans="1:11" ht="15">
      <c r="A9" s="4" t="s">
        <v>7</v>
      </c>
      <c r="B9" s="3">
        <v>0.0508</v>
      </c>
      <c r="C9" s="3">
        <v>0.0508</v>
      </c>
      <c r="D9" s="3">
        <v>0.0508</v>
      </c>
      <c r="E9" s="3">
        <v>0.0508</v>
      </c>
      <c r="F9" s="3">
        <v>0.0508</v>
      </c>
      <c r="G9" s="3">
        <v>0.0508</v>
      </c>
      <c r="H9" s="3"/>
      <c r="I9" s="6"/>
      <c r="J9" s="8"/>
      <c r="K9" s="8"/>
    </row>
    <row r="10" spans="1:11" ht="15">
      <c r="A10" s="4" t="s">
        <v>9</v>
      </c>
      <c r="B10" s="3">
        <v>5.68</v>
      </c>
      <c r="C10" s="3">
        <v>8.52</v>
      </c>
      <c r="D10" s="3">
        <v>8.52</v>
      </c>
      <c r="E10" s="3">
        <v>5.68</v>
      </c>
      <c r="F10" s="3">
        <v>8.52</v>
      </c>
      <c r="G10" s="3">
        <v>8.52</v>
      </c>
      <c r="H10" s="3"/>
      <c r="I10" s="6"/>
      <c r="J10" s="7"/>
      <c r="K10" s="7"/>
    </row>
    <row r="11" spans="1:9" ht="14.25">
      <c r="A11" s="4" t="s">
        <v>8</v>
      </c>
      <c r="B11" s="3">
        <v>0.1016</v>
      </c>
      <c r="C11" s="3">
        <v>0.1016</v>
      </c>
      <c r="D11" s="3">
        <v>0.1016</v>
      </c>
      <c r="E11" s="3">
        <v>0.1016</v>
      </c>
      <c r="F11" s="3">
        <v>0.1016</v>
      </c>
      <c r="G11" s="3">
        <v>0.1016</v>
      </c>
      <c r="H11" s="3"/>
      <c r="I11" s="6"/>
    </row>
    <row r="12" spans="1:8" ht="12.75">
      <c r="A12" s="4" t="s">
        <v>11</v>
      </c>
      <c r="B12" s="3">
        <f aca="true" t="shared" si="1" ref="B12:G12">B7-B10</f>
        <v>7.92</v>
      </c>
      <c r="C12" s="3">
        <f t="shared" si="1"/>
        <v>8.48</v>
      </c>
      <c r="D12" s="3">
        <f t="shared" si="1"/>
        <v>4.68</v>
      </c>
      <c r="E12" s="3">
        <f t="shared" si="1"/>
        <v>6.32</v>
      </c>
      <c r="F12" s="3">
        <f t="shared" si="1"/>
        <v>12.48</v>
      </c>
      <c r="G12" s="3">
        <f t="shared" si="1"/>
        <v>15.48</v>
      </c>
      <c r="H12" s="3"/>
    </row>
    <row r="13" spans="1:8" ht="12.75">
      <c r="A13" s="4" t="s">
        <v>12</v>
      </c>
      <c r="B13" s="3">
        <v>0</v>
      </c>
      <c r="C13" s="3">
        <v>2.1</v>
      </c>
      <c r="D13" s="3">
        <v>1.67</v>
      </c>
      <c r="E13" s="3">
        <v>0</v>
      </c>
      <c r="F13" s="3">
        <v>0</v>
      </c>
      <c r="G13" s="3">
        <v>11.9</v>
      </c>
      <c r="H13" s="3"/>
    </row>
    <row r="14" spans="1:8" ht="12.75">
      <c r="A14" s="4" t="s">
        <v>15</v>
      </c>
      <c r="B14" s="3">
        <f aca="true" t="shared" si="2" ref="B14:G14">B8-B13</f>
        <v>13.1</v>
      </c>
      <c r="C14" s="3">
        <f t="shared" si="2"/>
        <v>14.4</v>
      </c>
      <c r="D14" s="3">
        <f t="shared" si="2"/>
        <v>11.03</v>
      </c>
      <c r="E14" s="3">
        <f t="shared" si="2"/>
        <v>11.5</v>
      </c>
      <c r="F14" s="3">
        <f t="shared" si="2"/>
        <v>20.5</v>
      </c>
      <c r="G14" s="3">
        <f t="shared" si="2"/>
        <v>11.6</v>
      </c>
      <c r="H14" s="3"/>
    </row>
    <row r="15" spans="1:8" ht="12.75">
      <c r="A15" s="4" t="s">
        <v>16</v>
      </c>
      <c r="B15" s="3">
        <f aca="true" t="shared" si="3" ref="B15:G15">B14-B10</f>
        <v>7.42</v>
      </c>
      <c r="C15" s="3">
        <f t="shared" si="3"/>
        <v>5.880000000000001</v>
      </c>
      <c r="D15" s="3">
        <f t="shared" si="3"/>
        <v>2.51</v>
      </c>
      <c r="E15" s="3">
        <f t="shared" si="3"/>
        <v>5.82</v>
      </c>
      <c r="F15" s="3">
        <f t="shared" si="3"/>
        <v>11.98</v>
      </c>
      <c r="G15" s="3">
        <f t="shared" si="3"/>
        <v>3.08</v>
      </c>
      <c r="H15" s="3"/>
    </row>
    <row r="16" spans="1:8" ht="12.75">
      <c r="A16" s="4" t="s">
        <v>74</v>
      </c>
      <c r="B16" s="16">
        <v>1033.904</v>
      </c>
      <c r="C16" s="16">
        <v>1035.924</v>
      </c>
      <c r="D16" s="16">
        <v>1035.874</v>
      </c>
      <c r="E16" s="16">
        <v>1135.962</v>
      </c>
      <c r="F16" s="16">
        <v>1136.552</v>
      </c>
      <c r="G16" s="16">
        <v>1149.299</v>
      </c>
      <c r="H16" s="17" t="s">
        <v>21</v>
      </c>
    </row>
    <row r="17" spans="1:8" ht="12.75">
      <c r="A17" s="4" t="s">
        <v>22</v>
      </c>
      <c r="B17" s="16">
        <v>2.37</v>
      </c>
      <c r="C17" s="16">
        <v>2.2</v>
      </c>
      <c r="D17" s="16">
        <v>2</v>
      </c>
      <c r="E17" s="16">
        <v>0.68</v>
      </c>
      <c r="F17" s="16">
        <v>0.82</v>
      </c>
      <c r="G17" s="16">
        <v>1.69</v>
      </c>
      <c r="H17" s="15"/>
    </row>
    <row r="18" spans="1:7" ht="12.75">
      <c r="A18" s="4" t="s">
        <v>23</v>
      </c>
      <c r="B18" s="3">
        <v>0.7</v>
      </c>
      <c r="C18" s="3">
        <v>0.4</v>
      </c>
      <c r="D18" s="3">
        <v>0.6</v>
      </c>
      <c r="E18" s="3">
        <v>0.5</v>
      </c>
      <c r="F18" s="3">
        <v>0.52</v>
      </c>
      <c r="G18" s="3">
        <v>0.5</v>
      </c>
    </row>
    <row r="19" spans="1:9" ht="12.75">
      <c r="A19" s="4" t="s">
        <v>24</v>
      </c>
      <c r="B19" s="19">
        <f aca="true" t="shared" si="4" ref="B19:G19">B16-B13-B18</f>
        <v>1033.204</v>
      </c>
      <c r="C19" s="19">
        <f t="shared" si="4"/>
        <v>1033.424</v>
      </c>
      <c r="D19" s="19">
        <f t="shared" si="4"/>
        <v>1033.604</v>
      </c>
      <c r="E19" s="19">
        <f t="shared" si="4"/>
        <v>1135.462</v>
      </c>
      <c r="F19" s="19">
        <f t="shared" si="4"/>
        <v>1136.032</v>
      </c>
      <c r="G19" s="19">
        <f t="shared" si="4"/>
        <v>1136.899</v>
      </c>
      <c r="I19" s="19"/>
    </row>
    <row r="20" spans="1:8" ht="12.75">
      <c r="A20" s="4" t="s">
        <v>25</v>
      </c>
      <c r="B20">
        <v>15</v>
      </c>
      <c r="C20">
        <v>19.5</v>
      </c>
      <c r="D20">
        <v>15</v>
      </c>
      <c r="E20">
        <v>12</v>
      </c>
      <c r="F20">
        <v>21</v>
      </c>
      <c r="G20">
        <v>24</v>
      </c>
      <c r="H20">
        <v>9</v>
      </c>
    </row>
    <row r="21" spans="1:7" ht="12.75">
      <c r="A21" s="4" t="s">
        <v>26</v>
      </c>
      <c r="B21" s="20">
        <f aca="true" t="shared" si="5" ref="B21:G21">B16-B18</f>
        <v>1033.204</v>
      </c>
      <c r="C21" s="10">
        <f t="shared" si="5"/>
        <v>1035.524</v>
      </c>
      <c r="D21" s="10">
        <f t="shared" si="5"/>
        <v>1035.2740000000001</v>
      </c>
      <c r="E21" s="10">
        <f t="shared" si="5"/>
        <v>1135.462</v>
      </c>
      <c r="F21" s="10">
        <f t="shared" si="5"/>
        <v>1136.032</v>
      </c>
      <c r="G21" s="10">
        <f t="shared" si="5"/>
        <v>1148.799</v>
      </c>
    </row>
    <row r="22" spans="1:7" ht="12.75">
      <c r="A22" s="4" t="s">
        <v>27</v>
      </c>
      <c r="B22">
        <v>1033.172</v>
      </c>
      <c r="C22">
        <v>1033.172</v>
      </c>
      <c r="D22">
        <v>1033.172</v>
      </c>
      <c r="E22">
        <v>1134.072</v>
      </c>
      <c r="F22">
        <v>1134.072</v>
      </c>
      <c r="G22">
        <v>1134.072</v>
      </c>
    </row>
    <row r="23" spans="1:7" ht="12.75">
      <c r="A23" s="4" t="s">
        <v>28</v>
      </c>
      <c r="B23" t="s">
        <v>30</v>
      </c>
      <c r="C23" t="s">
        <v>30</v>
      </c>
      <c r="D23" t="s">
        <v>30</v>
      </c>
      <c r="E23" t="s">
        <v>29</v>
      </c>
      <c r="F23" t="s">
        <v>29</v>
      </c>
      <c r="G23" t="s">
        <v>29</v>
      </c>
    </row>
    <row r="24" spans="1:7" ht="12.75">
      <c r="A24" s="4" t="s">
        <v>31</v>
      </c>
      <c r="B24">
        <v>10</v>
      </c>
      <c r="C24">
        <v>60</v>
      </c>
      <c r="D24">
        <v>80</v>
      </c>
      <c r="E24">
        <v>10</v>
      </c>
      <c r="F24">
        <v>50</v>
      </c>
      <c r="G24">
        <v>260</v>
      </c>
    </row>
    <row r="25" spans="2:7" ht="12.75">
      <c r="B25" s="21">
        <f aca="true" t="shared" si="6" ref="B25:G25">(B19-B22)/B24</f>
        <v>0.003199999999992542</v>
      </c>
      <c r="C25" s="21">
        <f t="shared" si="6"/>
        <v>0.004199999999999212</v>
      </c>
      <c r="D25" s="18">
        <f t="shared" si="6"/>
        <v>0.005400000000000205</v>
      </c>
      <c r="E25" s="18">
        <f t="shared" si="6"/>
        <v>0.13900000000001</v>
      </c>
      <c r="F25" s="18">
        <f t="shared" si="6"/>
        <v>0.03920000000000073</v>
      </c>
      <c r="G25" s="18">
        <f t="shared" si="6"/>
        <v>0.010873076923076916</v>
      </c>
    </row>
    <row r="27" ht="12.75">
      <c r="A27" s="4" t="s">
        <v>73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selection activeCell="A1" sqref="A1"/>
    </sheetView>
  </sheetViews>
  <sheetFormatPr defaultColWidth="9.140625" defaultRowHeight="12.75"/>
  <cols>
    <col min="1" max="17" width="9.140625" style="11" customWidth="1"/>
    <col min="18" max="18" width="10.140625" style="11" bestFit="1" customWidth="1"/>
  </cols>
  <sheetData>
    <row r="1" ht="15.75">
      <c r="A1" s="13" t="s">
        <v>75</v>
      </c>
    </row>
    <row r="2" spans="1:18" ht="15.75">
      <c r="A2" s="13" t="s">
        <v>20</v>
      </c>
      <c r="K2" s="22" t="s">
        <v>32</v>
      </c>
      <c r="L2" s="22"/>
      <c r="M2" s="22"/>
      <c r="N2" s="22"/>
      <c r="O2" s="22"/>
      <c r="P2" s="22"/>
      <c r="Q2" s="22"/>
      <c r="R2" s="23">
        <v>39429</v>
      </c>
    </row>
    <row r="3" spans="1:7" ht="12.75">
      <c r="A3" s="24" t="s">
        <v>33</v>
      </c>
      <c r="B3" s="24"/>
      <c r="C3" s="24"/>
      <c r="D3" s="24"/>
      <c r="E3" s="24"/>
      <c r="F3" s="24"/>
      <c r="G3" s="24"/>
    </row>
    <row r="4" spans="1:17" ht="12.75">
      <c r="A4" s="12" t="s">
        <v>34</v>
      </c>
      <c r="B4" s="12" t="s">
        <v>35</v>
      </c>
      <c r="C4" s="12" t="s">
        <v>36</v>
      </c>
      <c r="D4" s="12" t="s">
        <v>37</v>
      </c>
      <c r="E4" s="12" t="s">
        <v>38</v>
      </c>
      <c r="F4" s="12" t="s">
        <v>39</v>
      </c>
      <c r="K4" s="12" t="s">
        <v>40</v>
      </c>
      <c r="L4" s="12" t="s">
        <v>41</v>
      </c>
      <c r="M4" s="12" t="s">
        <v>42</v>
      </c>
      <c r="N4" s="12" t="s">
        <v>43</v>
      </c>
      <c r="O4" s="12" t="s">
        <v>44</v>
      </c>
      <c r="P4" s="12" t="s">
        <v>44</v>
      </c>
      <c r="Q4" s="12" t="s">
        <v>45</v>
      </c>
    </row>
    <row r="5" spans="1:17" ht="12.75">
      <c r="A5" s="11">
        <v>0.599</v>
      </c>
      <c r="B5" s="11">
        <f>E5+A5</f>
        <v>100.599</v>
      </c>
      <c r="E5" s="11">
        <v>100</v>
      </c>
      <c r="F5" s="11" t="s">
        <v>46</v>
      </c>
      <c r="K5" s="12"/>
      <c r="L5" s="12"/>
      <c r="M5" s="12"/>
      <c r="N5" s="12"/>
      <c r="O5" s="25" t="s">
        <v>47</v>
      </c>
      <c r="P5" s="25" t="s">
        <v>48</v>
      </c>
      <c r="Q5" s="12"/>
    </row>
    <row r="6" spans="1:17" ht="12.75">
      <c r="A6" s="11">
        <v>0.187</v>
      </c>
      <c r="B6" s="11">
        <f>E6+A6</f>
        <v>98.02</v>
      </c>
      <c r="D6" s="11">
        <v>2.766</v>
      </c>
      <c r="E6" s="11">
        <f>B5-D6</f>
        <v>97.833</v>
      </c>
      <c r="K6" s="12"/>
      <c r="L6" s="12"/>
      <c r="M6" s="12"/>
      <c r="N6" s="12"/>
      <c r="O6" s="25"/>
      <c r="P6" s="25"/>
      <c r="Q6" s="12"/>
    </row>
    <row r="7" spans="1:17" ht="12.75">
      <c r="A7" s="11">
        <v>0.714</v>
      </c>
      <c r="B7" s="11">
        <f>E7+A7</f>
        <v>95.993</v>
      </c>
      <c r="D7" s="11">
        <v>2.741</v>
      </c>
      <c r="E7" s="11">
        <f>B6-D7</f>
        <v>95.279</v>
      </c>
      <c r="K7" s="11">
        <v>0.1</v>
      </c>
      <c r="N7" s="11">
        <v>13.76</v>
      </c>
      <c r="O7" s="26">
        <v>13.66</v>
      </c>
      <c r="P7" s="26">
        <f>O7+1122.892</f>
        <v>1136.5520000000001</v>
      </c>
      <c r="Q7" s="26" t="s">
        <v>49</v>
      </c>
    </row>
    <row r="8" spans="1:17" ht="12.75">
      <c r="A8" s="11">
        <v>0.597</v>
      </c>
      <c r="B8" s="11">
        <f>E8+A8</f>
        <v>95.66799999999999</v>
      </c>
      <c r="D8" s="11">
        <v>0.922</v>
      </c>
      <c r="E8" s="11">
        <f>B7-D8</f>
        <v>95.071</v>
      </c>
      <c r="F8" s="11" t="s">
        <v>50</v>
      </c>
      <c r="L8" s="11">
        <v>0.69</v>
      </c>
      <c r="N8" s="11">
        <v>13.76</v>
      </c>
      <c r="O8" s="26">
        <v>13.07</v>
      </c>
      <c r="P8" s="26">
        <f aca="true" t="shared" si="0" ref="P8:P18">O8+1122.892</f>
        <v>1135.962</v>
      </c>
      <c r="Q8" s="26" t="s">
        <v>51</v>
      </c>
    </row>
    <row r="9" spans="5:17" ht="12.75">
      <c r="E9" s="27">
        <f>E8-4.87</f>
        <v>90.201</v>
      </c>
      <c r="F9" s="27" t="s">
        <v>52</v>
      </c>
      <c r="G9" s="27"/>
      <c r="K9" s="11">
        <v>1.71</v>
      </c>
      <c r="M9" s="11">
        <v>0.94</v>
      </c>
      <c r="N9" s="11">
        <v>13.76</v>
      </c>
      <c r="O9" s="11">
        <v>12.82</v>
      </c>
      <c r="P9" s="12">
        <f t="shared" si="0"/>
        <v>1135.712</v>
      </c>
      <c r="Q9" s="14" t="s">
        <v>53</v>
      </c>
    </row>
    <row r="10" spans="11:17" ht="12.75">
      <c r="K10" s="11">
        <v>2.28</v>
      </c>
      <c r="M10" s="11">
        <v>2.53</v>
      </c>
      <c r="N10" s="11">
        <v>14.28</v>
      </c>
      <c r="O10" s="11">
        <v>12</v>
      </c>
      <c r="P10" s="12">
        <f t="shared" si="0"/>
        <v>1134.892</v>
      </c>
      <c r="Q10" s="14" t="s">
        <v>54</v>
      </c>
    </row>
    <row r="11" spans="1:17" ht="12.75">
      <c r="A11" s="11">
        <v>0.597</v>
      </c>
      <c r="B11" s="11">
        <f>E11+A11</f>
        <v>95.66799999999999</v>
      </c>
      <c r="E11" s="11">
        <v>95.071</v>
      </c>
      <c r="F11" s="11" t="s">
        <v>50</v>
      </c>
      <c r="K11" s="11">
        <v>0.43</v>
      </c>
      <c r="M11" s="11">
        <v>0.1</v>
      </c>
      <c r="N11" s="11">
        <v>14.61</v>
      </c>
      <c r="O11" s="11">
        <v>14.18</v>
      </c>
      <c r="P11" s="12">
        <f t="shared" si="0"/>
        <v>1137.0720000000001</v>
      </c>
      <c r="Q11" s="14" t="s">
        <v>55</v>
      </c>
    </row>
    <row r="12" spans="1:17" ht="12.75">
      <c r="A12" s="11">
        <v>0.077</v>
      </c>
      <c r="B12" s="11">
        <f>E12+A12</f>
        <v>93.50099999999999</v>
      </c>
      <c r="D12" s="11">
        <v>2.244</v>
      </c>
      <c r="E12" s="11">
        <f>B11-D12</f>
        <v>93.42399999999999</v>
      </c>
      <c r="K12" s="11">
        <v>1.45</v>
      </c>
      <c r="M12" s="11">
        <v>1.91</v>
      </c>
      <c r="N12" s="11">
        <v>14.15</v>
      </c>
      <c r="O12" s="11">
        <v>12.7</v>
      </c>
      <c r="P12" s="12">
        <f t="shared" si="0"/>
        <v>1135.592</v>
      </c>
      <c r="Q12" s="14" t="s">
        <v>56</v>
      </c>
    </row>
    <row r="13" spans="1:16" ht="12.75">
      <c r="A13" s="11">
        <v>0.675</v>
      </c>
      <c r="B13" s="11">
        <f>E13+A13</f>
        <v>92.04999999999998</v>
      </c>
      <c r="D13" s="11">
        <v>2.126</v>
      </c>
      <c r="E13" s="11">
        <f>B12-D13</f>
        <v>91.37499999999999</v>
      </c>
      <c r="K13" s="11">
        <v>3.555</v>
      </c>
      <c r="M13" s="11">
        <v>0.06</v>
      </c>
      <c r="N13" s="11">
        <v>17.645</v>
      </c>
      <c r="O13" s="11">
        <v>14.09</v>
      </c>
      <c r="P13" s="12">
        <f t="shared" si="0"/>
        <v>1136.982</v>
      </c>
    </row>
    <row r="14" spans="1:16" ht="12.75">
      <c r="A14" s="11">
        <v>0.191</v>
      </c>
      <c r="B14" s="11">
        <f>E14+A14</f>
        <v>90.16899999999998</v>
      </c>
      <c r="D14" s="11">
        <v>2.072</v>
      </c>
      <c r="E14" s="11">
        <f>B13-D14</f>
        <v>89.97799999999998</v>
      </c>
      <c r="K14" s="11">
        <v>3.03</v>
      </c>
      <c r="M14" s="11">
        <v>0.035</v>
      </c>
      <c r="N14" s="11">
        <v>20.64</v>
      </c>
      <c r="O14" s="11">
        <v>17.61</v>
      </c>
      <c r="P14" s="12">
        <f t="shared" si="0"/>
        <v>1140.502</v>
      </c>
    </row>
    <row r="15" spans="4:16" ht="12.75">
      <c r="D15" s="11">
        <v>2.105</v>
      </c>
      <c r="E15" s="28">
        <f>B14-D15</f>
        <v>88.06399999999998</v>
      </c>
      <c r="F15" s="28" t="s">
        <v>57</v>
      </c>
      <c r="G15" s="28"/>
      <c r="K15" s="11">
        <v>2.3</v>
      </c>
      <c r="M15" s="11">
        <v>0.115</v>
      </c>
      <c r="N15" s="11">
        <v>22.825</v>
      </c>
      <c r="O15" s="11">
        <v>20.525</v>
      </c>
      <c r="P15" s="12">
        <f t="shared" si="0"/>
        <v>1143.4170000000001</v>
      </c>
    </row>
    <row r="16" spans="11:16" ht="12.75">
      <c r="K16" s="11">
        <v>3.895</v>
      </c>
      <c r="M16" s="11">
        <v>1.05</v>
      </c>
      <c r="N16" s="11">
        <v>25.67</v>
      </c>
      <c r="O16" s="11">
        <v>21.775</v>
      </c>
      <c r="P16" s="12">
        <f t="shared" si="0"/>
        <v>1144.6670000000001</v>
      </c>
    </row>
    <row r="17" spans="5:16" ht="12.75">
      <c r="E17" s="29"/>
      <c r="F17" s="30">
        <f>E9-E15</f>
        <v>2.1370000000000147</v>
      </c>
      <c r="G17" s="29" t="s">
        <v>58</v>
      </c>
      <c r="K17" s="11">
        <v>2.53</v>
      </c>
      <c r="M17" s="11">
        <v>0.545</v>
      </c>
      <c r="N17" s="11">
        <v>27.655</v>
      </c>
      <c r="O17" s="11">
        <v>25.125</v>
      </c>
      <c r="P17" s="12">
        <f t="shared" si="0"/>
        <v>1148.017</v>
      </c>
    </row>
    <row r="18" spans="13:17" ht="12.75">
      <c r="M18" s="11">
        <v>1.248</v>
      </c>
      <c r="O18" s="26">
        <v>26.407</v>
      </c>
      <c r="P18" s="26">
        <f t="shared" si="0"/>
        <v>1149.299</v>
      </c>
      <c r="Q18" s="26" t="s">
        <v>59</v>
      </c>
    </row>
    <row r="21" spans="11:18" ht="12.75">
      <c r="K21" s="22" t="s">
        <v>60</v>
      </c>
      <c r="L21" s="22"/>
      <c r="M21" s="22"/>
      <c r="N21" s="22"/>
      <c r="O21" s="22"/>
      <c r="P21" s="22"/>
      <c r="Q21" s="22"/>
      <c r="R21" s="23">
        <v>39428</v>
      </c>
    </row>
    <row r="22" spans="11:17" ht="12.75">
      <c r="K22" s="12" t="s">
        <v>40</v>
      </c>
      <c r="L22" s="12" t="s">
        <v>41</v>
      </c>
      <c r="M22" s="12" t="s">
        <v>42</v>
      </c>
      <c r="N22" s="12" t="s">
        <v>43</v>
      </c>
      <c r="O22" s="12" t="s">
        <v>44</v>
      </c>
      <c r="P22" s="12" t="s">
        <v>44</v>
      </c>
      <c r="Q22" s="12" t="s">
        <v>45</v>
      </c>
    </row>
    <row r="23" spans="2:17" ht="12.75">
      <c r="B23" s="12" t="s">
        <v>61</v>
      </c>
      <c r="K23" s="12"/>
      <c r="L23" s="12"/>
      <c r="M23" s="12"/>
      <c r="N23" s="12"/>
      <c r="O23" s="25" t="s">
        <v>47</v>
      </c>
      <c r="P23" s="25" t="s">
        <v>48</v>
      </c>
      <c r="Q23" s="12"/>
    </row>
    <row r="24" spans="2:17" ht="12.75">
      <c r="B24" s="11" t="s">
        <v>62</v>
      </c>
      <c r="K24" s="11">
        <v>0.8</v>
      </c>
      <c r="N24" s="11">
        <v>15.195</v>
      </c>
      <c r="O24" s="26">
        <v>14.395</v>
      </c>
      <c r="P24" s="26">
        <f>O24+1021.479</f>
        <v>1035.874</v>
      </c>
      <c r="Q24" s="26" t="s">
        <v>59</v>
      </c>
    </row>
    <row r="25" spans="12:17" ht="12.75">
      <c r="L25" s="11">
        <v>0.75</v>
      </c>
      <c r="N25" s="11">
        <v>15.195</v>
      </c>
      <c r="O25" s="26">
        <v>14.445</v>
      </c>
      <c r="P25" s="26">
        <f>O25+1021.479</f>
        <v>1035.924</v>
      </c>
      <c r="Q25" s="26" t="s">
        <v>63</v>
      </c>
    </row>
    <row r="26" spans="11:17" ht="12.75">
      <c r="K26" s="11">
        <v>2.415</v>
      </c>
      <c r="M26" s="11">
        <v>2.77</v>
      </c>
      <c r="N26" s="11">
        <v>15.195</v>
      </c>
      <c r="O26" s="26">
        <v>12.425</v>
      </c>
      <c r="P26" s="26">
        <f>O26+1021.479</f>
        <v>1033.904</v>
      </c>
      <c r="Q26" s="26" t="s">
        <v>51</v>
      </c>
    </row>
    <row r="27" spans="11:16" ht="12.75">
      <c r="K27" s="11">
        <v>0.665</v>
      </c>
      <c r="M27" s="11">
        <v>1.065</v>
      </c>
      <c r="N27" s="11">
        <v>14.84</v>
      </c>
      <c r="O27" s="11">
        <v>13.775</v>
      </c>
      <c r="P27" s="31">
        <f>O27+1021.479</f>
        <v>1035.2540000000001</v>
      </c>
    </row>
    <row r="28" spans="13:17" ht="12.75">
      <c r="M28" s="11">
        <v>2.44</v>
      </c>
      <c r="O28" s="11">
        <v>12</v>
      </c>
      <c r="P28" s="31">
        <f>O28+1021.479</f>
        <v>1033.479</v>
      </c>
      <c r="Q28" s="11" t="s">
        <v>54</v>
      </c>
    </row>
    <row r="30" ht="12.75">
      <c r="K30" s="11" t="s">
        <v>64</v>
      </c>
    </row>
    <row r="33" spans="11:12" ht="12.75">
      <c r="K33" s="32" t="s">
        <v>65</v>
      </c>
      <c r="L33" s="32"/>
    </row>
    <row r="34" spans="11:12" ht="12.75">
      <c r="K34" s="32"/>
      <c r="L34" s="32"/>
    </row>
    <row r="35" spans="11:12" ht="12.75">
      <c r="K35" s="11" t="s">
        <v>66</v>
      </c>
      <c r="L35" s="12" t="s">
        <v>67</v>
      </c>
    </row>
    <row r="37" ht="12.75">
      <c r="K37" s="11" t="s">
        <v>68</v>
      </c>
    </row>
    <row r="41" ht="12.75">
      <c r="K41" s="11" t="s">
        <v>69</v>
      </c>
    </row>
  </sheetData>
  <mergeCells count="3">
    <mergeCell ref="K2:Q2"/>
    <mergeCell ref="A3:G3"/>
    <mergeCell ref="K21:Q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Owor</dc:creator>
  <cp:keywords/>
  <dc:description/>
  <cp:lastModifiedBy>Michael Owor</cp:lastModifiedBy>
  <dcterms:created xsi:type="dcterms:W3CDTF">2008-07-06T08:10:12Z</dcterms:created>
  <dcterms:modified xsi:type="dcterms:W3CDTF">2009-09-23T14:01:33Z</dcterms:modified>
  <cp:category/>
  <cp:version/>
  <cp:contentType/>
  <cp:contentStatus/>
</cp:coreProperties>
</file>