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80" windowHeight="7305"/>
  </bookViews>
  <sheets>
    <sheet name="Calculations" sheetId="1" r:id="rId1"/>
    <sheet name="Table 2 (Hunter, Schmidt , Le) " sheetId="2" r:id="rId2"/>
    <sheet name="Commentary" sheetId="4" r:id="rId3"/>
  </sheets>
  <calcPr calcId="145621"/>
</workbook>
</file>

<file path=xl/calcChain.xml><?xml version="1.0" encoding="utf-8"?>
<calcChain xmlns="http://schemas.openxmlformats.org/spreadsheetml/2006/main">
  <c r="K44" i="1" l="1"/>
  <c r="K22" i="1" s="1"/>
  <c r="J44" i="1"/>
  <c r="I44" i="1"/>
  <c r="H44" i="1"/>
  <c r="H22" i="1" s="1"/>
  <c r="K41" i="1"/>
  <c r="K21" i="1" s="1"/>
  <c r="J41" i="1"/>
  <c r="J21" i="1" s="1"/>
  <c r="I41" i="1"/>
  <c r="I21" i="1" s="1"/>
  <c r="H41" i="1"/>
  <c r="K35" i="1"/>
  <c r="K19" i="1" s="1"/>
  <c r="J35" i="1"/>
  <c r="J19" i="1" s="1"/>
  <c r="I35" i="1"/>
  <c r="I19" i="1" s="1"/>
  <c r="H35" i="1"/>
  <c r="H19" i="1" s="1"/>
  <c r="K32" i="1"/>
  <c r="K18" i="1" s="1"/>
  <c r="J32" i="1"/>
  <c r="I32" i="1"/>
  <c r="I18" i="1" s="1"/>
  <c r="H32" i="1"/>
  <c r="J22" i="1"/>
  <c r="I22" i="1"/>
  <c r="H21" i="1"/>
  <c r="G35" i="1"/>
  <c r="F35" i="1"/>
  <c r="F19" i="1" s="1"/>
  <c r="E35" i="1"/>
  <c r="E19" i="1" s="1"/>
  <c r="D35" i="1"/>
  <c r="D19" i="1" s="1"/>
  <c r="G41" i="1"/>
  <c r="G21" i="1" s="1"/>
  <c r="F41" i="1"/>
  <c r="F21" i="1" s="1"/>
  <c r="E41" i="1"/>
  <c r="E21" i="1" s="1"/>
  <c r="D41" i="1"/>
  <c r="D21" i="1" s="1"/>
  <c r="G44" i="1"/>
  <c r="G22" i="1" s="1"/>
  <c r="F44" i="1"/>
  <c r="F22" i="1" s="1"/>
  <c r="E44" i="1"/>
  <c r="E22" i="1" s="1"/>
  <c r="D44" i="1"/>
  <c r="D22" i="1" s="1"/>
  <c r="G19" i="1"/>
  <c r="C35" i="1"/>
  <c r="G32" i="1"/>
  <c r="F32" i="1"/>
  <c r="E32" i="1"/>
  <c r="D32" i="1"/>
  <c r="J38" i="1" l="1"/>
  <c r="J20" i="1" s="1"/>
  <c r="H38" i="1"/>
  <c r="H20" i="1" s="1"/>
  <c r="D38" i="1"/>
  <c r="D47" i="1" s="1"/>
  <c r="F38" i="1"/>
  <c r="F47" i="1" s="1"/>
  <c r="H18" i="1"/>
  <c r="I38" i="1"/>
  <c r="I20" i="1" s="1"/>
  <c r="J18" i="1"/>
  <c r="K38" i="1"/>
  <c r="K20" i="1" s="1"/>
  <c r="J47" i="1"/>
  <c r="J50" i="1" s="1"/>
  <c r="J24" i="1" s="1"/>
  <c r="F18" i="1"/>
  <c r="E38" i="1"/>
  <c r="E47" i="1" s="1"/>
  <c r="G38" i="1"/>
  <c r="G47" i="1" s="1"/>
  <c r="E18" i="1"/>
  <c r="G18" i="1"/>
  <c r="D18" i="1"/>
  <c r="C44" i="1"/>
  <c r="C22" i="1" s="1"/>
  <c r="C41" i="1"/>
  <c r="C21" i="1" s="1"/>
  <c r="C32" i="1"/>
  <c r="C18" i="1" s="1"/>
  <c r="I47" i="1" l="1"/>
  <c r="H47" i="1"/>
  <c r="H50" i="1" s="1"/>
  <c r="H24" i="1" s="1"/>
  <c r="K47" i="1"/>
  <c r="K23" i="1" s="1"/>
  <c r="F20" i="1"/>
  <c r="J23" i="1"/>
  <c r="E20" i="1"/>
  <c r="I50" i="1"/>
  <c r="I24" i="1" s="1"/>
  <c r="I23" i="1"/>
  <c r="G20" i="1"/>
  <c r="C19" i="1"/>
  <c r="G50" i="1"/>
  <c r="G24" i="1" s="1"/>
  <c r="G23" i="1"/>
  <c r="E50" i="1"/>
  <c r="E24" i="1" s="1"/>
  <c r="E23" i="1"/>
  <c r="F50" i="1"/>
  <c r="F24" i="1" s="1"/>
  <c r="F23" i="1"/>
  <c r="D20" i="1"/>
  <c r="D50" i="1"/>
  <c r="D24" i="1" s="1"/>
  <c r="D23" i="1"/>
  <c r="K50" i="1" l="1"/>
  <c r="K24" i="1" s="1"/>
  <c r="H23" i="1"/>
  <c r="C38" i="1"/>
  <c r="C20" i="1" l="1"/>
  <c r="C47" i="1"/>
  <c r="C50" i="1" s="1"/>
  <c r="C24" i="1" s="1"/>
  <c r="C23" i="1" l="1"/>
</calcChain>
</file>

<file path=xl/sharedStrings.xml><?xml version="1.0" encoding="utf-8"?>
<sst xmlns="http://schemas.openxmlformats.org/spreadsheetml/2006/main" count="70" uniqueCount="57">
  <si>
    <t>Implementation of sequential process for Indirect Range Restriction, Hunter Schmidt &amp; Le, 2006, J App Psych 91(3),594-612, Table 2</t>
  </si>
  <si>
    <t>Step 1</t>
  </si>
  <si>
    <t>rXYi</t>
  </si>
  <si>
    <t>Correlation of X and Y in restricted population</t>
  </si>
  <si>
    <t>rXPi</t>
  </si>
  <si>
    <t>Correlation of X and P in restricted population</t>
  </si>
  <si>
    <t>Correction for measurement error in Y (measure of construct P)</t>
  </si>
  <si>
    <t>rYYi</t>
  </si>
  <si>
    <t>Step 2</t>
  </si>
  <si>
    <t>Estimating reliability of X in the restricted population</t>
  </si>
  <si>
    <t>rXXi</t>
  </si>
  <si>
    <t>Reliability of X in the restricted population</t>
  </si>
  <si>
    <t>Reliability of Y in the restricted population</t>
  </si>
  <si>
    <t>uX</t>
  </si>
  <si>
    <t>rXXa</t>
  </si>
  <si>
    <t>Step 3</t>
  </si>
  <si>
    <t>Correcting for measurement error in X (measure of construct T)</t>
  </si>
  <si>
    <t>rTPi</t>
  </si>
  <si>
    <t>Correlation between T and P in the restricted population</t>
  </si>
  <si>
    <t>Step 4</t>
  </si>
  <si>
    <t>rXXa(*)</t>
  </si>
  <si>
    <t>Reliability of X in unrestricted population (if not known)</t>
  </si>
  <si>
    <t>Estimating reliability of X in the unrestricted population [can be ignored if rXXa already known]</t>
  </si>
  <si>
    <t>Step 5</t>
  </si>
  <si>
    <t>Estimating range restriction on T</t>
  </si>
  <si>
    <t>uT</t>
  </si>
  <si>
    <t>Range restriction on T</t>
  </si>
  <si>
    <t>Step 6</t>
  </si>
  <si>
    <t>Correcting for the effect of indirect range restriction</t>
  </si>
  <si>
    <t>rTPa</t>
  </si>
  <si>
    <t>Correlation of t and P in unrestricted population</t>
  </si>
  <si>
    <t>Step 7</t>
  </si>
  <si>
    <t>Reintroducing measurement error I T to estimate operational validity of X as a measure of T</t>
  </si>
  <si>
    <t>rXPa</t>
  </si>
  <si>
    <t>Correlation between X and P in the unrestricted population</t>
  </si>
  <si>
    <t>Input measures</t>
  </si>
  <si>
    <t>Output measures</t>
  </si>
  <si>
    <t>Set 1</t>
  </si>
  <si>
    <t>Set 2</t>
  </si>
  <si>
    <t>Set 3</t>
  </si>
  <si>
    <t>Set 4</t>
  </si>
  <si>
    <t>Set 5</t>
  </si>
  <si>
    <t>Range restriction on X (uX =SD(incumbents)/SD(overall))</t>
  </si>
  <si>
    <t>Set 6</t>
  </si>
  <si>
    <t>Set 7</t>
  </si>
  <si>
    <t>Set 8</t>
  </si>
  <si>
    <t>Set 9</t>
  </si>
  <si>
    <t>Correlation of t and P in unrestricted population (Construct Validity)</t>
  </si>
  <si>
    <t>Correlation between X and P in the unrestricted population (Operational Validity)</t>
  </si>
  <si>
    <t>This spreadsheet solves the equations of Hunter et al's Table 2.  Any values can be input, but beware that seriously wrong errors are not trapped (e.g. square roots of negative numbers)</t>
  </si>
  <si>
    <t xml:space="preserve">Sets 1 to 9 below demonstrate the effect of different values of the reliability of X (row 14) and of range restriction (row 16)  on Construct Validity (row 23, in red). </t>
  </si>
  <si>
    <t>Reliability of X in the unrestricted population</t>
  </si>
  <si>
    <t>Reliability of X in restricted population (only needed if rXXa not known -- see step 5)</t>
  </si>
  <si>
    <t>Important note: Only alter the input measures (shown in blue font)</t>
  </si>
  <si>
    <r>
      <t xml:space="preserve">The correlation of X and Y in the restricted population is here fixed at 0.4 in all cases. See the </t>
    </r>
    <r>
      <rPr>
        <b/>
        <sz val="11"/>
        <color theme="1"/>
        <rFont val="Calibri"/>
        <family val="2"/>
        <scheme val="minor"/>
      </rPr>
      <t>Commentary Tab</t>
    </r>
    <r>
      <rPr>
        <sz val="11"/>
        <color theme="1"/>
        <rFont val="Calibri"/>
        <family val="2"/>
        <scheme val="minor"/>
      </rPr>
      <t xml:space="preserve"> for more information.</t>
    </r>
  </si>
  <si>
    <r>
      <t>For  a copy of Table 2 from Hunter et al,</t>
    </r>
    <r>
      <rPr>
        <b/>
        <sz val="11"/>
        <color theme="1"/>
        <rFont val="Calibri"/>
        <family val="2"/>
        <scheme val="minor"/>
      </rPr>
      <t xml:space="preserve"> see the separate tab</t>
    </r>
    <r>
      <rPr>
        <sz val="11"/>
        <color theme="1"/>
        <rFont val="Calibri"/>
        <family val="2"/>
        <scheme val="minor"/>
      </rPr>
      <t>, below.  Also scroll down to lines 31 onwards to see the individual steps of the Hunter et al calculation.</t>
    </r>
  </si>
  <si>
    <r>
      <t xml:space="preserve">See </t>
    </r>
    <r>
      <rPr>
        <b/>
        <sz val="11"/>
        <color theme="1"/>
        <rFont val="Calibri"/>
        <family val="2"/>
        <scheme val="minor"/>
      </rPr>
      <t>Commentary Tab</t>
    </r>
    <r>
      <rPr>
        <sz val="11"/>
        <color theme="1"/>
        <rFont val="Calibri"/>
        <family val="2"/>
        <scheme val="minor"/>
      </rPr>
      <t xml:space="preserve"> for explanation and further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</si>
</sst>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b/>
      <sz val="11"/>
      <color theme="1"/>
      <name val="Calibri"/>
      <family val="2"/>
      <scheme val="minor"/>
    </font>
    <font>
      <sz val="11"/>
      <color theme="0" tint="-0.249977111117893"/>
      <name val="Calibri"/>
      <family val="2"/>
      <scheme val="minor"/>
    </font>
    <font>
      <b/>
      <sz val="11"/>
      <color theme="0" tint="-0.249977111117893"/>
      <name val="Calibri"/>
      <family val="2"/>
      <scheme val="minor"/>
    </font>
    <font>
      <b/>
      <sz val="12"/>
      <color theme="1"/>
      <name val="Calibri"/>
      <family val="2"/>
      <scheme val="minor"/>
    </font>
    <font>
      <i/>
      <sz val="11"/>
      <color theme="1"/>
      <name val="Calibri"/>
      <family val="2"/>
      <scheme val="minor"/>
    </font>
    <font>
      <i/>
      <sz val="11"/>
      <name val="Calibri"/>
      <family val="2"/>
      <scheme val="minor"/>
    </font>
    <font>
      <sz val="11"/>
      <color rgb="FFFF0000"/>
      <name val="Calibri"/>
      <family val="2"/>
      <scheme val="minor"/>
    </font>
    <font>
      <b/>
      <sz val="11"/>
      <color rgb="FFFF0000"/>
      <name val="Calibri"/>
      <family val="2"/>
      <scheme val="minor"/>
    </font>
    <font>
      <b/>
      <sz val="12"/>
      <color rgb="FFFF0000"/>
      <name val="Calibri"/>
      <family val="2"/>
      <scheme val="minor"/>
    </font>
    <font>
      <sz val="12"/>
      <color theme="1"/>
      <name val="Calibri"/>
      <family val="2"/>
      <scheme val="minor"/>
    </font>
    <font>
      <sz val="11"/>
      <name val="Calibri"/>
      <family val="2"/>
      <scheme val="minor"/>
    </font>
    <font>
      <sz val="12"/>
      <name val="Calibri"/>
      <family val="2"/>
      <scheme val="minor"/>
    </font>
    <font>
      <sz val="11"/>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b/>
      <i/>
      <sz val="11"/>
      <color theme="4" tint="-0.249977111117893"/>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50">
    <xf numFmtId="0" fontId="0" fillId="0" borderId="0" xfId="0"/>
    <xf numFmtId="164" fontId="1" fillId="0" borderId="0" xfId="0" applyNumberFormat="1" applyFont="1" applyAlignment="1">
      <alignment horizontal="left"/>
    </xf>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4" borderId="0" xfId="0" applyFill="1" applyAlignment="1">
      <alignment horizontal="left"/>
    </xf>
    <xf numFmtId="164" fontId="0" fillId="0" borderId="0" xfId="0" applyNumberForma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3" fillId="0" borderId="0" xfId="0" applyNumberFormat="1" applyFont="1" applyAlignment="1">
      <alignment horizontal="center"/>
    </xf>
    <xf numFmtId="0" fontId="0" fillId="0" borderId="0" xfId="0" applyAlignment="1">
      <alignment horizontal="center"/>
    </xf>
    <xf numFmtId="164" fontId="0" fillId="2" borderId="0" xfId="0" applyNumberFormat="1" applyFill="1" applyAlignment="1">
      <alignment horizontal="center"/>
    </xf>
    <xf numFmtId="164" fontId="0" fillId="4" borderId="0" xfId="0" applyNumberFormat="1" applyFont="1" applyFill="1" applyAlignment="1">
      <alignment horizontal="center"/>
    </xf>
    <xf numFmtId="164" fontId="2" fillId="4" borderId="0" xfId="0" applyNumberFormat="1" applyFont="1" applyFill="1" applyAlignment="1">
      <alignment horizontal="center"/>
    </xf>
    <xf numFmtId="164" fontId="5" fillId="2" borderId="0" xfId="0" applyNumberFormat="1" applyFont="1" applyFill="1" applyAlignment="1">
      <alignment horizontal="center"/>
    </xf>
    <xf numFmtId="164" fontId="6" fillId="2" borderId="0" xfId="0" applyNumberFormat="1" applyFont="1" applyFill="1" applyAlignment="1">
      <alignment horizontal="center"/>
    </xf>
    <xf numFmtId="164" fontId="5" fillId="3" borderId="0" xfId="0" applyNumberFormat="1" applyFont="1" applyFill="1" applyAlignment="1">
      <alignment horizontal="center"/>
    </xf>
    <xf numFmtId="164" fontId="1" fillId="2" borderId="0" xfId="0" applyNumberFormat="1" applyFont="1" applyFill="1" applyAlignment="1">
      <alignment horizontal="center"/>
    </xf>
    <xf numFmtId="164" fontId="4" fillId="0" borderId="0" xfId="0" applyNumberFormat="1" applyFont="1" applyFill="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164" fontId="9" fillId="4" borderId="0" xfId="0" applyNumberFormat="1" applyFont="1" applyFill="1" applyAlignment="1">
      <alignment horizontal="center"/>
    </xf>
    <xf numFmtId="0" fontId="7" fillId="0" borderId="0" xfId="0" applyFont="1" applyAlignment="1">
      <alignment horizontal="left"/>
    </xf>
    <xf numFmtId="0" fontId="0" fillId="0" borderId="0" xfId="0" applyFont="1" applyAlignment="1">
      <alignment horizontal="left"/>
    </xf>
    <xf numFmtId="164" fontId="10" fillId="4" borderId="0" xfId="0" applyNumberFormat="1" applyFont="1" applyFill="1" applyAlignment="1">
      <alignment horizontal="center"/>
    </xf>
    <xf numFmtId="0" fontId="11" fillId="0" borderId="0" xfId="0" applyFont="1" applyAlignment="1">
      <alignment horizontal="left"/>
    </xf>
    <xf numFmtId="164" fontId="11" fillId="0" borderId="0" xfId="0" applyNumberFormat="1" applyFont="1" applyAlignment="1">
      <alignment horizontal="center"/>
    </xf>
    <xf numFmtId="164" fontId="12" fillId="4" borderId="0" xfId="0" applyNumberFormat="1" applyFont="1" applyFill="1" applyAlignment="1">
      <alignment horizontal="center"/>
    </xf>
    <xf numFmtId="0" fontId="14" fillId="0" borderId="0" xfId="0" applyFont="1" applyAlignment="1">
      <alignment horizontal="center"/>
    </xf>
    <xf numFmtId="0" fontId="15" fillId="0" borderId="0" xfId="0" applyFont="1" applyAlignment="1">
      <alignment horizontal="left"/>
    </xf>
    <xf numFmtId="164" fontId="15" fillId="5" borderId="0" xfId="0" applyNumberFormat="1" applyFont="1" applyFill="1" applyAlignment="1">
      <alignment horizontal="center"/>
    </xf>
    <xf numFmtId="164" fontId="15" fillId="7" borderId="0" xfId="0" applyNumberFormat="1" applyFont="1" applyFill="1" applyAlignment="1">
      <alignment horizontal="center"/>
    </xf>
    <xf numFmtId="164" fontId="15" fillId="6" borderId="0" xfId="0" applyNumberFormat="1" applyFont="1" applyFill="1" applyAlignment="1">
      <alignment horizontal="center"/>
    </xf>
    <xf numFmtId="164" fontId="15" fillId="3" borderId="0" xfId="0" applyNumberFormat="1" applyFont="1" applyFill="1" applyAlignment="1">
      <alignment horizontal="center"/>
    </xf>
    <xf numFmtId="0" fontId="14" fillId="0" borderId="0" xfId="0" applyFont="1" applyAlignment="1">
      <alignment horizontal="left"/>
    </xf>
    <xf numFmtId="164" fontId="14" fillId="0" borderId="0" xfId="0" applyNumberFormat="1" applyFont="1" applyAlignment="1">
      <alignment horizontal="center"/>
    </xf>
    <xf numFmtId="164" fontId="14" fillId="5" borderId="0" xfId="0" applyNumberFormat="1" applyFont="1" applyFill="1" applyAlignment="1">
      <alignment horizontal="center"/>
    </xf>
    <xf numFmtId="164" fontId="14" fillId="7" borderId="0" xfId="0" applyNumberFormat="1" applyFont="1" applyFill="1" applyAlignment="1">
      <alignment horizontal="center"/>
    </xf>
    <xf numFmtId="164" fontId="14" fillId="6" borderId="0" xfId="0" applyNumberFormat="1" applyFont="1" applyFill="1" applyAlignment="1">
      <alignment horizontal="center"/>
    </xf>
    <xf numFmtId="0" fontId="14" fillId="8" borderId="0" xfId="0" applyFont="1" applyFill="1" applyAlignment="1">
      <alignment horizontal="left"/>
    </xf>
    <xf numFmtId="164" fontId="13" fillId="8" borderId="0" xfId="0" applyNumberFormat="1" applyFont="1" applyFill="1" applyAlignment="1">
      <alignment horizontal="center"/>
    </xf>
    <xf numFmtId="164" fontId="15" fillId="8" borderId="0" xfId="0" applyNumberFormat="1" applyFont="1" applyFill="1" applyAlignment="1">
      <alignment horizontal="center"/>
    </xf>
    <xf numFmtId="0" fontId="1" fillId="4" borderId="0" xfId="0" applyFont="1" applyFill="1" applyAlignment="1">
      <alignment horizontal="left"/>
    </xf>
    <xf numFmtId="164" fontId="1" fillId="4" borderId="0" xfId="0" applyNumberFormat="1" applyFont="1" applyFill="1" applyAlignment="1">
      <alignment horizontal="center"/>
    </xf>
    <xf numFmtId="164" fontId="1" fillId="4" borderId="0" xfId="0" applyNumberFormat="1" applyFont="1" applyFill="1" applyAlignment="1">
      <alignment horizontal="left"/>
    </xf>
    <xf numFmtId="0" fontId="16" fillId="0" borderId="0" xfId="0" applyFont="1" applyAlignment="1">
      <alignment horizontal="left"/>
    </xf>
    <xf numFmtId="49" fontId="1" fillId="0" borderId="0" xfId="0" applyNumberFormat="1" applyFont="1" applyAlignment="1">
      <alignmen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141410</xdr:colOff>
      <xdr:row>43</xdr:row>
      <xdr:rowOff>132310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81000"/>
          <a:ext cx="11723810" cy="83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5734050</xdr:colOff>
          <xdr:row>36</xdr:row>
          <xdr:rowOff>104775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workbookViewId="0">
      <selection activeCell="G7" sqref="G7"/>
    </sheetView>
  </sheetViews>
  <sheetFormatPr defaultRowHeight="15" x14ac:dyDescent="0.25"/>
  <cols>
    <col min="1" max="1" width="81.5703125" style="4" customWidth="1"/>
    <col min="2" max="2" width="9.140625" style="7"/>
    <col min="3" max="3" width="7.7109375" style="2" customWidth="1"/>
    <col min="4" max="7" width="7.7109375" style="4" customWidth="1"/>
    <col min="8" max="16384" width="9.140625" style="4"/>
  </cols>
  <sheetData>
    <row r="1" spans="1:18" x14ac:dyDescent="0.25">
      <c r="A1" s="43" t="s">
        <v>0</v>
      </c>
      <c r="B1" s="44"/>
      <c r="C1" s="45"/>
      <c r="D1" s="43"/>
      <c r="E1" s="43"/>
      <c r="F1" s="43"/>
      <c r="G1" s="43"/>
      <c r="H1" s="43"/>
      <c r="I1" s="43"/>
      <c r="J1" s="43"/>
      <c r="K1" s="43"/>
    </row>
    <row r="2" spans="1:18" x14ac:dyDescent="0.25">
      <c r="A2" s="4" t="s">
        <v>55</v>
      </c>
    </row>
    <row r="4" spans="1:18" x14ac:dyDescent="0.25">
      <c r="A4" s="4" t="s">
        <v>49</v>
      </c>
    </row>
    <row r="5" spans="1:18" x14ac:dyDescent="0.25">
      <c r="A5" s="4" t="s">
        <v>50</v>
      </c>
    </row>
    <row r="6" spans="1:18" x14ac:dyDescent="0.25">
      <c r="A6" s="4" t="s">
        <v>54</v>
      </c>
    </row>
    <row r="8" spans="1:18" x14ac:dyDescent="0.25">
      <c r="A8" s="4" t="s">
        <v>56</v>
      </c>
    </row>
    <row r="10" spans="1:18" x14ac:dyDescent="0.25">
      <c r="A10" s="35" t="s">
        <v>53</v>
      </c>
    </row>
    <row r="11" spans="1:18" x14ac:dyDescent="0.25">
      <c r="A11" s="40" t="s">
        <v>35</v>
      </c>
      <c r="C11" s="7" t="s">
        <v>37</v>
      </c>
      <c r="D11" s="11" t="s">
        <v>38</v>
      </c>
      <c r="E11" s="7" t="s">
        <v>39</v>
      </c>
      <c r="F11" s="11" t="s">
        <v>40</v>
      </c>
      <c r="G11" s="7" t="s">
        <v>41</v>
      </c>
      <c r="H11" s="11" t="s">
        <v>43</v>
      </c>
      <c r="I11" s="7" t="s">
        <v>44</v>
      </c>
      <c r="J11" s="11" t="s">
        <v>45</v>
      </c>
      <c r="K11" s="7" t="s">
        <v>46</v>
      </c>
      <c r="L11" s="11"/>
      <c r="M11" s="7"/>
      <c r="N11" s="11"/>
      <c r="O11" s="7"/>
      <c r="P11" s="11"/>
      <c r="Q11" s="7"/>
      <c r="R11" s="11"/>
    </row>
    <row r="12" spans="1:18" x14ac:dyDescent="0.25">
      <c r="A12" s="35" t="s">
        <v>3</v>
      </c>
      <c r="B12" s="29" t="s">
        <v>2</v>
      </c>
      <c r="C12" s="41">
        <v>0.4</v>
      </c>
      <c r="D12" s="41">
        <v>0.4</v>
      </c>
      <c r="E12" s="41">
        <v>0.4</v>
      </c>
      <c r="F12" s="41">
        <v>0.4</v>
      </c>
      <c r="G12" s="41">
        <v>0.4</v>
      </c>
      <c r="H12" s="41">
        <v>0.4</v>
      </c>
      <c r="I12" s="41">
        <v>0.4</v>
      </c>
      <c r="J12" s="41">
        <v>0.4</v>
      </c>
      <c r="K12" s="41">
        <v>0.4</v>
      </c>
      <c r="L12" s="12"/>
      <c r="M12" s="12"/>
      <c r="N12" s="12"/>
      <c r="O12" s="12"/>
      <c r="P12" s="12"/>
      <c r="Q12" s="12"/>
      <c r="R12" s="12"/>
    </row>
    <row r="13" spans="1:18" x14ac:dyDescent="0.25">
      <c r="A13" s="46" t="s">
        <v>12</v>
      </c>
      <c r="B13" s="29" t="s">
        <v>7</v>
      </c>
      <c r="C13" s="42">
        <v>1</v>
      </c>
      <c r="D13" s="42">
        <v>1</v>
      </c>
      <c r="E13" s="42">
        <v>1</v>
      </c>
      <c r="F13" s="42">
        <v>1</v>
      </c>
      <c r="G13" s="42">
        <v>1</v>
      </c>
      <c r="H13" s="42">
        <v>1</v>
      </c>
      <c r="I13" s="42">
        <v>1</v>
      </c>
      <c r="J13" s="42">
        <v>1</v>
      </c>
      <c r="K13" s="42">
        <v>1</v>
      </c>
      <c r="L13" s="15"/>
      <c r="M13" s="15"/>
      <c r="N13" s="15"/>
      <c r="O13" s="15"/>
      <c r="P13" s="15"/>
      <c r="Q13" s="15"/>
      <c r="R13" s="15"/>
    </row>
    <row r="14" spans="1:18" x14ac:dyDescent="0.25">
      <c r="A14" s="46" t="s">
        <v>51</v>
      </c>
      <c r="B14" s="29" t="s">
        <v>14</v>
      </c>
      <c r="C14" s="31">
        <v>1</v>
      </c>
      <c r="D14" s="32">
        <v>0.8</v>
      </c>
      <c r="E14" s="33">
        <v>0.6</v>
      </c>
      <c r="F14" s="31">
        <v>1</v>
      </c>
      <c r="G14" s="32">
        <v>0.8</v>
      </c>
      <c r="H14" s="33">
        <v>0.6</v>
      </c>
      <c r="I14" s="31">
        <v>1</v>
      </c>
      <c r="J14" s="32">
        <v>0.8</v>
      </c>
      <c r="K14" s="33">
        <v>0.6</v>
      </c>
      <c r="L14" s="16"/>
      <c r="M14" s="16"/>
      <c r="N14" s="16"/>
      <c r="O14" s="16"/>
      <c r="P14" s="16"/>
      <c r="Q14" s="16"/>
      <c r="R14" s="16"/>
    </row>
    <row r="15" spans="1:18" hidden="1" x14ac:dyDescent="0.25">
      <c r="A15" s="30" t="s">
        <v>52</v>
      </c>
      <c r="B15" s="29" t="s">
        <v>10</v>
      </c>
      <c r="C15" s="34">
        <v>0</v>
      </c>
      <c r="D15" s="34">
        <v>0</v>
      </c>
      <c r="E15" s="34">
        <v>0</v>
      </c>
      <c r="F15" s="34">
        <v>0</v>
      </c>
      <c r="G15" s="34">
        <v>0</v>
      </c>
      <c r="H15" s="34">
        <v>0</v>
      </c>
      <c r="I15" s="34">
        <v>0</v>
      </c>
      <c r="J15" s="34">
        <v>0</v>
      </c>
      <c r="K15" s="34">
        <v>0</v>
      </c>
      <c r="L15" s="17"/>
      <c r="M15" s="17"/>
      <c r="N15" s="17"/>
      <c r="O15" s="17"/>
      <c r="P15" s="17"/>
      <c r="Q15" s="17"/>
      <c r="R15" s="17"/>
    </row>
    <row r="16" spans="1:18" x14ac:dyDescent="0.25">
      <c r="A16" s="35" t="s">
        <v>42</v>
      </c>
      <c r="B16" s="36" t="s">
        <v>13</v>
      </c>
      <c r="C16" s="37">
        <v>1</v>
      </c>
      <c r="D16" s="37">
        <v>1</v>
      </c>
      <c r="E16" s="37">
        <v>1</v>
      </c>
      <c r="F16" s="38">
        <v>0.9</v>
      </c>
      <c r="G16" s="38">
        <v>0.9</v>
      </c>
      <c r="H16" s="38">
        <v>0.9</v>
      </c>
      <c r="I16" s="39">
        <v>0.8</v>
      </c>
      <c r="J16" s="39">
        <v>0.8</v>
      </c>
      <c r="K16" s="39">
        <v>0.8</v>
      </c>
      <c r="L16" s="18"/>
      <c r="M16" s="18"/>
      <c r="N16" s="18"/>
      <c r="O16" s="18"/>
      <c r="P16" s="18"/>
      <c r="Q16" s="18"/>
      <c r="R16" s="18"/>
    </row>
    <row r="17" spans="1:18" x14ac:dyDescent="0.25">
      <c r="A17" s="6" t="s">
        <v>36</v>
      </c>
      <c r="C17" s="7"/>
      <c r="D17" s="7"/>
      <c r="E17" s="7"/>
      <c r="F17" s="7"/>
      <c r="G17" s="7"/>
      <c r="H17" s="7"/>
      <c r="I17" s="7"/>
      <c r="J17" s="7"/>
      <c r="K17" s="7"/>
      <c r="L17" s="7"/>
      <c r="M17" s="7"/>
      <c r="N17" s="7"/>
      <c r="O17" s="7"/>
      <c r="P17" s="7"/>
      <c r="Q17" s="7"/>
      <c r="R17" s="7"/>
    </row>
    <row r="18" spans="1:18" x14ac:dyDescent="0.25">
      <c r="A18" s="3" t="s">
        <v>5</v>
      </c>
      <c r="B18" s="8" t="s">
        <v>4</v>
      </c>
      <c r="C18" s="13">
        <f>C32</f>
        <v>0.4</v>
      </c>
      <c r="D18" s="13">
        <f>D32</f>
        <v>0.4</v>
      </c>
      <c r="E18" s="13">
        <f t="shared" ref="E18:G18" si="0">E32</f>
        <v>0.4</v>
      </c>
      <c r="F18" s="13">
        <f t="shared" si="0"/>
        <v>0.4</v>
      </c>
      <c r="G18" s="13">
        <f t="shared" si="0"/>
        <v>0.4</v>
      </c>
      <c r="H18" s="13">
        <f t="shared" ref="H18:K18" si="1">H32</f>
        <v>0.4</v>
      </c>
      <c r="I18" s="13">
        <f t="shared" si="1"/>
        <v>0.4</v>
      </c>
      <c r="J18" s="13">
        <f t="shared" si="1"/>
        <v>0.4</v>
      </c>
      <c r="K18" s="13">
        <f t="shared" si="1"/>
        <v>0.4</v>
      </c>
      <c r="L18" s="13"/>
      <c r="M18" s="13"/>
      <c r="N18" s="13"/>
      <c r="O18" s="13"/>
      <c r="P18" s="13"/>
      <c r="Q18" s="13"/>
      <c r="R18" s="13"/>
    </row>
    <row r="19" spans="1:18" x14ac:dyDescent="0.25">
      <c r="A19" s="3" t="s">
        <v>11</v>
      </c>
      <c r="B19" s="9" t="s">
        <v>10</v>
      </c>
      <c r="C19" s="13">
        <f>C35</f>
        <v>1</v>
      </c>
      <c r="D19" s="13">
        <f>D35</f>
        <v>0.8</v>
      </c>
      <c r="E19" s="13">
        <f t="shared" ref="E19:G19" si="2">E35</f>
        <v>0.6</v>
      </c>
      <c r="F19" s="13">
        <f t="shared" si="2"/>
        <v>1</v>
      </c>
      <c r="G19" s="13">
        <f t="shared" si="2"/>
        <v>0.75308641975308643</v>
      </c>
      <c r="H19" s="13">
        <f t="shared" ref="H19:K19" si="3">H35</f>
        <v>0.50617283950617276</v>
      </c>
      <c r="I19" s="13">
        <f t="shared" si="3"/>
        <v>1</v>
      </c>
      <c r="J19" s="13">
        <f t="shared" si="3"/>
        <v>0.6875</v>
      </c>
      <c r="K19" s="13">
        <f t="shared" si="3"/>
        <v>0.375</v>
      </c>
      <c r="L19" s="13"/>
      <c r="M19" s="13"/>
      <c r="N19" s="13"/>
      <c r="O19" s="13"/>
      <c r="P19" s="13"/>
      <c r="Q19" s="13"/>
      <c r="R19" s="13"/>
    </row>
    <row r="20" spans="1:18" x14ac:dyDescent="0.25">
      <c r="A20" s="3" t="s">
        <v>18</v>
      </c>
      <c r="B20" s="9" t="s">
        <v>17</v>
      </c>
      <c r="C20" s="13">
        <f>C38</f>
        <v>0.4</v>
      </c>
      <c r="D20" s="13">
        <f>D38</f>
        <v>0.44721359549995798</v>
      </c>
      <c r="E20" s="13">
        <f t="shared" ref="E20:G20" si="4">E38</f>
        <v>0.51639777949432231</v>
      </c>
      <c r="F20" s="13">
        <f t="shared" si="4"/>
        <v>0.4</v>
      </c>
      <c r="G20" s="13">
        <f t="shared" si="4"/>
        <v>0.46093276775842551</v>
      </c>
      <c r="H20" s="13">
        <f t="shared" ref="H20:K20" si="5">H38</f>
        <v>0.56222554279898185</v>
      </c>
      <c r="I20" s="13">
        <f t="shared" si="5"/>
        <v>0.4</v>
      </c>
      <c r="J20" s="13">
        <f t="shared" si="5"/>
        <v>0.48241815132442184</v>
      </c>
      <c r="K20" s="13">
        <f t="shared" si="5"/>
        <v>0.65319726474218087</v>
      </c>
      <c r="L20" s="13"/>
      <c r="M20" s="13"/>
      <c r="N20" s="13"/>
      <c r="O20" s="13"/>
      <c r="P20" s="13"/>
      <c r="Q20" s="13"/>
      <c r="R20" s="13"/>
    </row>
    <row r="21" spans="1:18" hidden="1" x14ac:dyDescent="0.25">
      <c r="A21" s="5" t="s">
        <v>21</v>
      </c>
      <c r="B21" s="10" t="s">
        <v>20</v>
      </c>
      <c r="C21" s="14">
        <f>C41</f>
        <v>0</v>
      </c>
      <c r="D21" s="14">
        <f>D41</f>
        <v>0</v>
      </c>
      <c r="E21" s="14">
        <f t="shared" ref="E21:G21" si="6">E41</f>
        <v>0</v>
      </c>
      <c r="F21" s="14">
        <f t="shared" si="6"/>
        <v>0.18999999999999995</v>
      </c>
      <c r="G21" s="14">
        <f t="shared" si="6"/>
        <v>0.18999999999999995</v>
      </c>
      <c r="H21" s="14">
        <f t="shared" ref="H21:K21" si="7">H41</f>
        <v>0.18999999999999995</v>
      </c>
      <c r="I21" s="14">
        <f t="shared" si="7"/>
        <v>0.35999999999999988</v>
      </c>
      <c r="J21" s="14">
        <f t="shared" si="7"/>
        <v>0.35999999999999988</v>
      </c>
      <c r="K21" s="14">
        <f t="shared" si="7"/>
        <v>0.35999999999999988</v>
      </c>
      <c r="L21" s="14"/>
      <c r="M21" s="14"/>
      <c r="N21" s="14"/>
      <c r="O21" s="14"/>
      <c r="P21" s="14"/>
      <c r="Q21" s="14"/>
      <c r="R21" s="14"/>
    </row>
    <row r="22" spans="1:18" x14ac:dyDescent="0.25">
      <c r="A22" s="3" t="s">
        <v>26</v>
      </c>
      <c r="B22" s="9" t="s">
        <v>25</v>
      </c>
      <c r="C22" s="13">
        <f>C44</f>
        <v>1</v>
      </c>
      <c r="D22" s="13">
        <f>D44</f>
        <v>1</v>
      </c>
      <c r="E22" s="13">
        <f t="shared" ref="E22:G22" si="8">E44</f>
        <v>1</v>
      </c>
      <c r="F22" s="13">
        <f t="shared" si="8"/>
        <v>0.9</v>
      </c>
      <c r="G22" s="13">
        <f t="shared" si="8"/>
        <v>0.87321245982864903</v>
      </c>
      <c r="H22" s="13">
        <f t="shared" ref="H22:K22" si="9">H44</f>
        <v>0.82663978450914966</v>
      </c>
      <c r="I22" s="13">
        <f t="shared" si="9"/>
        <v>0.8</v>
      </c>
      <c r="J22" s="13">
        <f t="shared" si="9"/>
        <v>0.74161984870956643</v>
      </c>
      <c r="K22" s="13">
        <f t="shared" si="9"/>
        <v>0.63245553203367599</v>
      </c>
      <c r="L22" s="13"/>
      <c r="M22" s="13"/>
      <c r="N22" s="13"/>
      <c r="O22" s="13"/>
      <c r="P22" s="13"/>
      <c r="Q22" s="13"/>
      <c r="R22" s="13"/>
    </row>
    <row r="23" spans="1:18" s="24" customFormat="1" ht="15.75" x14ac:dyDescent="0.25">
      <c r="A23" s="20" t="s">
        <v>47</v>
      </c>
      <c r="B23" s="21" t="s">
        <v>29</v>
      </c>
      <c r="C23" s="22">
        <f>C47</f>
        <v>0.4</v>
      </c>
      <c r="D23" s="22">
        <f>D47</f>
        <v>0.44721359549995798</v>
      </c>
      <c r="E23" s="22">
        <f t="shared" ref="E23:G23" si="10">E47</f>
        <v>0.51639777949432231</v>
      </c>
      <c r="F23" s="22">
        <f t="shared" si="10"/>
        <v>0.43633190428808527</v>
      </c>
      <c r="G23" s="22">
        <f t="shared" si="10"/>
        <v>0.5112146102111208</v>
      </c>
      <c r="H23" s="22">
        <f t="shared" ref="H23:K23" si="11">H47</f>
        <v>0.63519961400787117</v>
      </c>
      <c r="I23" s="22">
        <f t="shared" si="11"/>
        <v>0.47891314261057566</v>
      </c>
      <c r="J23" s="22">
        <f t="shared" si="11"/>
        <v>0.59620199391706197</v>
      </c>
      <c r="K23" s="22">
        <f t="shared" si="11"/>
        <v>0.8064778385455118</v>
      </c>
      <c r="L23" s="25"/>
      <c r="M23" s="25"/>
      <c r="N23" s="25"/>
      <c r="O23" s="25"/>
      <c r="P23" s="25"/>
      <c r="Q23" s="25"/>
      <c r="R23" s="25"/>
    </row>
    <row r="24" spans="1:18" s="23" customFormat="1" ht="15.75" x14ac:dyDescent="0.25">
      <c r="A24" s="26" t="s">
        <v>48</v>
      </c>
      <c r="B24" s="27" t="s">
        <v>33</v>
      </c>
      <c r="C24" s="28">
        <f>C50</f>
        <v>0.4</v>
      </c>
      <c r="D24" s="28">
        <f>D50</f>
        <v>0.4</v>
      </c>
      <c r="E24" s="28">
        <f t="shared" ref="E24:G24" si="12">E50</f>
        <v>0.40000000000000008</v>
      </c>
      <c r="F24" s="28">
        <f t="shared" si="12"/>
        <v>0.43633190428808527</v>
      </c>
      <c r="G24" s="28">
        <f t="shared" si="12"/>
        <v>0.45724424780924966</v>
      </c>
      <c r="H24" s="28">
        <f t="shared" ref="H24:K24" si="13">H50</f>
        <v>0.49202350531397293</v>
      </c>
      <c r="I24" s="28">
        <f t="shared" si="13"/>
        <v>0.47891314261057566</v>
      </c>
      <c r="J24" s="28">
        <f t="shared" si="13"/>
        <v>0.53325927468778667</v>
      </c>
      <c r="K24" s="28">
        <f t="shared" si="13"/>
        <v>0.62469504755442429</v>
      </c>
      <c r="L24" s="22"/>
      <c r="M24" s="22"/>
      <c r="N24" s="22"/>
      <c r="O24" s="22"/>
      <c r="P24" s="22"/>
      <c r="Q24" s="22"/>
      <c r="R24" s="22"/>
    </row>
    <row r="25" spans="1:18" ht="15.75" x14ac:dyDescent="0.25">
      <c r="A25" s="3"/>
      <c r="B25" s="9"/>
      <c r="C25" s="19"/>
      <c r="D25" s="19"/>
      <c r="E25" s="19"/>
      <c r="F25" s="19"/>
      <c r="G25" s="19"/>
      <c r="H25" s="19"/>
      <c r="I25" s="19"/>
      <c r="J25" s="19"/>
      <c r="K25" s="19"/>
      <c r="L25" s="19"/>
      <c r="M25" s="19"/>
      <c r="N25" s="19"/>
      <c r="O25" s="19"/>
      <c r="P25" s="19"/>
      <c r="Q25" s="19"/>
      <c r="R25" s="19"/>
    </row>
    <row r="26" spans="1:18" ht="15.75" x14ac:dyDescent="0.25">
      <c r="A26" s="3"/>
      <c r="B26" s="9"/>
      <c r="C26" s="19"/>
      <c r="D26" s="19"/>
      <c r="E26" s="19"/>
      <c r="F26" s="19"/>
      <c r="G26" s="19"/>
      <c r="H26" s="19"/>
      <c r="I26" s="19"/>
      <c r="J26" s="19"/>
      <c r="K26" s="19"/>
      <c r="L26" s="19"/>
      <c r="M26" s="19"/>
      <c r="N26" s="19"/>
      <c r="O26" s="19"/>
      <c r="P26" s="19"/>
      <c r="Q26" s="19"/>
      <c r="R26" s="19"/>
    </row>
    <row r="27" spans="1:18" ht="15.75" x14ac:dyDescent="0.25">
      <c r="A27" s="3"/>
      <c r="B27" s="9"/>
      <c r="C27" s="19"/>
      <c r="D27" s="19"/>
      <c r="E27" s="19"/>
      <c r="F27" s="19"/>
      <c r="G27" s="19"/>
      <c r="H27" s="19"/>
      <c r="I27" s="19"/>
      <c r="J27" s="19"/>
      <c r="K27" s="19"/>
      <c r="L27" s="19"/>
      <c r="M27" s="19"/>
      <c r="N27" s="19"/>
      <c r="O27" s="19"/>
      <c r="P27" s="19"/>
      <c r="Q27" s="19"/>
      <c r="R27" s="19"/>
    </row>
    <row r="28" spans="1:18" ht="15.75" x14ac:dyDescent="0.25">
      <c r="A28" s="3"/>
      <c r="B28" s="9"/>
      <c r="C28" s="19"/>
      <c r="D28" s="19"/>
      <c r="E28" s="19"/>
      <c r="F28" s="19"/>
      <c r="G28" s="19"/>
      <c r="H28" s="19"/>
      <c r="I28" s="19"/>
      <c r="J28" s="19"/>
      <c r="K28" s="19"/>
      <c r="L28" s="19"/>
      <c r="M28" s="19"/>
      <c r="N28" s="19"/>
      <c r="O28" s="19"/>
      <c r="P28" s="19"/>
      <c r="Q28" s="19"/>
      <c r="R28" s="19"/>
    </row>
    <row r="29" spans="1:18" x14ac:dyDescent="0.25">
      <c r="D29" s="2"/>
      <c r="E29" s="2"/>
      <c r="F29" s="2"/>
      <c r="G29" s="2"/>
      <c r="H29" s="2"/>
      <c r="I29" s="2"/>
      <c r="J29" s="2"/>
      <c r="K29" s="2"/>
      <c r="L29" s="2"/>
      <c r="M29" s="2"/>
      <c r="N29" s="2"/>
      <c r="O29" s="2"/>
      <c r="P29" s="2"/>
      <c r="Q29" s="2"/>
      <c r="R29" s="2"/>
    </row>
    <row r="30" spans="1:18" x14ac:dyDescent="0.25">
      <c r="D30" s="2"/>
      <c r="E30" s="2"/>
      <c r="F30" s="2"/>
      <c r="G30" s="2"/>
      <c r="H30" s="2"/>
      <c r="I30" s="2"/>
      <c r="J30" s="2"/>
      <c r="K30" s="2"/>
      <c r="L30" s="2"/>
      <c r="M30" s="2"/>
      <c r="N30" s="2"/>
      <c r="O30" s="2"/>
      <c r="P30" s="2"/>
      <c r="Q30" s="2"/>
      <c r="R30" s="2"/>
    </row>
    <row r="31" spans="1:18" x14ac:dyDescent="0.25">
      <c r="A31" s="3" t="s">
        <v>1</v>
      </c>
      <c r="B31" s="1" t="s">
        <v>6</v>
      </c>
      <c r="D31" s="2"/>
      <c r="E31" s="2"/>
      <c r="F31" s="2"/>
      <c r="G31" s="2"/>
      <c r="H31" s="2"/>
      <c r="I31" s="2"/>
      <c r="J31" s="2"/>
      <c r="K31" s="2"/>
      <c r="L31" s="2"/>
      <c r="M31" s="2"/>
      <c r="N31" s="2"/>
      <c r="O31" s="2"/>
      <c r="P31" s="2"/>
      <c r="Q31" s="2"/>
      <c r="R31" s="2"/>
    </row>
    <row r="32" spans="1:18" x14ac:dyDescent="0.25">
      <c r="A32" s="4" t="s">
        <v>5</v>
      </c>
      <c r="B32" s="8" t="s">
        <v>4</v>
      </c>
      <c r="C32" s="2">
        <f t="shared" ref="C32:K32" si="14">C12/SQRT(C13)</f>
        <v>0.4</v>
      </c>
      <c r="D32" s="2">
        <f t="shared" si="14"/>
        <v>0.4</v>
      </c>
      <c r="E32" s="2">
        <f t="shared" si="14"/>
        <v>0.4</v>
      </c>
      <c r="F32" s="2">
        <f t="shared" si="14"/>
        <v>0.4</v>
      </c>
      <c r="G32" s="2">
        <f t="shared" si="14"/>
        <v>0.4</v>
      </c>
      <c r="H32" s="2">
        <f t="shared" si="14"/>
        <v>0.4</v>
      </c>
      <c r="I32" s="2">
        <f t="shared" si="14"/>
        <v>0.4</v>
      </c>
      <c r="J32" s="2">
        <f t="shared" si="14"/>
        <v>0.4</v>
      </c>
      <c r="K32" s="2">
        <f t="shared" si="14"/>
        <v>0.4</v>
      </c>
      <c r="L32" s="2"/>
      <c r="M32" s="2"/>
      <c r="N32" s="2"/>
      <c r="O32" s="2"/>
      <c r="P32" s="2"/>
      <c r="Q32" s="2"/>
      <c r="R32" s="2"/>
    </row>
    <row r="33" spans="1:18" x14ac:dyDescent="0.25">
      <c r="D33" s="2"/>
      <c r="E33" s="2"/>
      <c r="F33" s="2"/>
      <c r="G33" s="2"/>
      <c r="H33" s="2"/>
      <c r="I33" s="2"/>
      <c r="J33" s="2"/>
      <c r="K33" s="2"/>
      <c r="L33" s="2"/>
      <c r="M33" s="2"/>
      <c r="N33" s="2"/>
      <c r="O33" s="2"/>
      <c r="P33" s="2"/>
      <c r="Q33" s="2"/>
      <c r="R33" s="2"/>
    </row>
    <row r="34" spans="1:18" x14ac:dyDescent="0.25">
      <c r="A34" s="3" t="s">
        <v>8</v>
      </c>
      <c r="B34" s="1" t="s">
        <v>9</v>
      </c>
      <c r="C34" s="1"/>
      <c r="D34" s="1"/>
      <c r="E34" s="1"/>
      <c r="F34" s="1"/>
      <c r="G34" s="1"/>
      <c r="H34" s="1"/>
      <c r="I34" s="1"/>
      <c r="J34" s="1"/>
      <c r="K34" s="1"/>
      <c r="L34" s="1"/>
      <c r="M34" s="1"/>
      <c r="N34" s="1"/>
      <c r="O34" s="1"/>
      <c r="P34" s="1"/>
      <c r="Q34" s="1"/>
      <c r="R34" s="1"/>
    </row>
    <row r="35" spans="1:18" x14ac:dyDescent="0.25">
      <c r="A35" s="4" t="s">
        <v>11</v>
      </c>
      <c r="B35" s="9" t="s">
        <v>10</v>
      </c>
      <c r="C35" s="2">
        <f t="shared" ref="C35:K35" si="15">1-(1/C16)^2*(1-C14)</f>
        <v>1</v>
      </c>
      <c r="D35" s="2">
        <f t="shared" si="15"/>
        <v>0.8</v>
      </c>
      <c r="E35" s="2">
        <f t="shared" si="15"/>
        <v>0.6</v>
      </c>
      <c r="F35" s="2">
        <f t="shared" si="15"/>
        <v>1</v>
      </c>
      <c r="G35" s="2">
        <f t="shared" si="15"/>
        <v>0.75308641975308643</v>
      </c>
      <c r="H35" s="2">
        <f t="shared" si="15"/>
        <v>0.50617283950617276</v>
      </c>
      <c r="I35" s="2">
        <f t="shared" si="15"/>
        <v>1</v>
      </c>
      <c r="J35" s="2">
        <f t="shared" si="15"/>
        <v>0.6875</v>
      </c>
      <c r="K35" s="2">
        <f t="shared" si="15"/>
        <v>0.375</v>
      </c>
      <c r="L35" s="2"/>
      <c r="M35" s="2"/>
      <c r="N35" s="2"/>
      <c r="O35" s="2"/>
      <c r="P35" s="2"/>
      <c r="Q35" s="2"/>
      <c r="R35" s="2"/>
    </row>
    <row r="36" spans="1:18" x14ac:dyDescent="0.25">
      <c r="D36" s="2"/>
      <c r="E36" s="2"/>
      <c r="F36" s="2"/>
      <c r="G36" s="2"/>
      <c r="H36" s="2"/>
      <c r="I36" s="2"/>
      <c r="J36" s="2"/>
      <c r="K36" s="2"/>
      <c r="L36" s="2"/>
      <c r="M36" s="2"/>
      <c r="N36" s="2"/>
      <c r="O36" s="2"/>
      <c r="P36" s="2"/>
      <c r="Q36" s="2"/>
      <c r="R36" s="2"/>
    </row>
    <row r="37" spans="1:18" x14ac:dyDescent="0.25">
      <c r="A37" s="3" t="s">
        <v>15</v>
      </c>
      <c r="B37" s="1" t="s">
        <v>16</v>
      </c>
      <c r="D37" s="2"/>
      <c r="E37" s="2"/>
      <c r="F37" s="2"/>
      <c r="G37" s="2"/>
      <c r="H37" s="2"/>
      <c r="I37" s="2"/>
      <c r="J37" s="2"/>
      <c r="K37" s="2"/>
      <c r="L37" s="2"/>
      <c r="M37" s="2"/>
      <c r="N37" s="2"/>
      <c r="O37" s="2"/>
      <c r="P37" s="2"/>
      <c r="Q37" s="2"/>
      <c r="R37" s="2"/>
    </row>
    <row r="38" spans="1:18" x14ac:dyDescent="0.25">
      <c r="A38" s="4" t="s">
        <v>18</v>
      </c>
      <c r="B38" s="9" t="s">
        <v>17</v>
      </c>
      <c r="C38" s="2">
        <f>C32/SQRT(C35)</f>
        <v>0.4</v>
      </c>
      <c r="D38" s="2">
        <f t="shared" ref="D38:G38" si="16">D32/SQRT(D35)</f>
        <v>0.44721359549995798</v>
      </c>
      <c r="E38" s="2">
        <f t="shared" si="16"/>
        <v>0.51639777949432231</v>
      </c>
      <c r="F38" s="2">
        <f t="shared" si="16"/>
        <v>0.4</v>
      </c>
      <c r="G38" s="2">
        <f t="shared" si="16"/>
        <v>0.46093276775842551</v>
      </c>
      <c r="H38" s="2">
        <f t="shared" ref="H38:K38" si="17">H32/SQRT(H35)</f>
        <v>0.56222554279898185</v>
      </c>
      <c r="I38" s="2">
        <f t="shared" si="17"/>
        <v>0.4</v>
      </c>
      <c r="J38" s="2">
        <f t="shared" si="17"/>
        <v>0.48241815132442184</v>
      </c>
      <c r="K38" s="2">
        <f t="shared" si="17"/>
        <v>0.65319726474218087</v>
      </c>
      <c r="L38" s="2"/>
      <c r="M38" s="2"/>
      <c r="N38" s="2"/>
      <c r="O38" s="2"/>
      <c r="P38" s="2"/>
      <c r="Q38" s="2"/>
      <c r="R38" s="2"/>
    </row>
    <row r="39" spans="1:18" x14ac:dyDescent="0.25">
      <c r="D39" s="2"/>
      <c r="E39" s="2"/>
      <c r="F39" s="2"/>
      <c r="G39" s="2"/>
      <c r="H39" s="2"/>
      <c r="I39" s="2"/>
      <c r="J39" s="2"/>
      <c r="K39" s="2"/>
      <c r="L39" s="2"/>
      <c r="M39" s="2"/>
      <c r="N39" s="2"/>
      <c r="O39" s="2"/>
      <c r="P39" s="2"/>
      <c r="Q39" s="2"/>
      <c r="R39" s="2"/>
    </row>
    <row r="40" spans="1:18" s="3" customFormat="1" x14ac:dyDescent="0.25">
      <c r="A40" s="3" t="s">
        <v>19</v>
      </c>
      <c r="B40" s="1" t="s">
        <v>22</v>
      </c>
      <c r="C40" s="1"/>
      <c r="D40" s="1"/>
      <c r="E40" s="1"/>
      <c r="F40" s="1"/>
      <c r="G40" s="1"/>
      <c r="H40" s="1"/>
      <c r="I40" s="1"/>
      <c r="J40" s="1"/>
      <c r="K40" s="1"/>
      <c r="L40" s="1"/>
      <c r="M40" s="1"/>
      <c r="N40" s="1"/>
      <c r="O40" s="1"/>
      <c r="P40" s="1"/>
      <c r="Q40" s="1"/>
      <c r="R40" s="1"/>
    </row>
    <row r="41" spans="1:18" x14ac:dyDescent="0.25">
      <c r="A41" s="4" t="s">
        <v>21</v>
      </c>
      <c r="B41" s="7" t="s">
        <v>20</v>
      </c>
      <c r="C41" s="2">
        <f t="shared" ref="C41:K41" si="18">1-C16^2*(1-C15)</f>
        <v>0</v>
      </c>
      <c r="D41" s="2">
        <f t="shared" si="18"/>
        <v>0</v>
      </c>
      <c r="E41" s="2">
        <f t="shared" si="18"/>
        <v>0</v>
      </c>
      <c r="F41" s="2">
        <f t="shared" si="18"/>
        <v>0.18999999999999995</v>
      </c>
      <c r="G41" s="2">
        <f t="shared" si="18"/>
        <v>0.18999999999999995</v>
      </c>
      <c r="H41" s="2">
        <f t="shared" si="18"/>
        <v>0.18999999999999995</v>
      </c>
      <c r="I41" s="2">
        <f t="shared" si="18"/>
        <v>0.35999999999999988</v>
      </c>
      <c r="J41" s="2">
        <f t="shared" si="18"/>
        <v>0.35999999999999988</v>
      </c>
      <c r="K41" s="2">
        <f t="shared" si="18"/>
        <v>0.35999999999999988</v>
      </c>
      <c r="L41" s="2"/>
      <c r="M41" s="2"/>
      <c r="N41" s="2"/>
      <c r="O41" s="2"/>
      <c r="P41" s="2"/>
      <c r="Q41" s="2"/>
      <c r="R41" s="2"/>
    </row>
    <row r="42" spans="1:18" x14ac:dyDescent="0.25">
      <c r="D42" s="2"/>
      <c r="E42" s="2"/>
      <c r="F42" s="2"/>
      <c r="G42" s="2"/>
      <c r="H42" s="2"/>
      <c r="I42" s="2"/>
      <c r="J42" s="2"/>
      <c r="K42" s="2"/>
      <c r="L42" s="2"/>
      <c r="M42" s="2"/>
      <c r="N42" s="2"/>
      <c r="O42" s="2"/>
      <c r="P42" s="2"/>
      <c r="Q42" s="2"/>
      <c r="R42" s="2"/>
    </row>
    <row r="43" spans="1:18" s="3" customFormat="1" x14ac:dyDescent="0.25">
      <c r="A43" s="3" t="s">
        <v>23</v>
      </c>
      <c r="B43" s="1" t="s">
        <v>24</v>
      </c>
      <c r="C43" s="1"/>
      <c r="D43" s="1"/>
      <c r="E43" s="1"/>
      <c r="F43" s="1"/>
      <c r="G43" s="1"/>
      <c r="H43" s="1"/>
      <c r="I43" s="1"/>
      <c r="J43" s="1"/>
      <c r="K43" s="1"/>
      <c r="L43" s="1"/>
      <c r="M43" s="1"/>
      <c r="N43" s="1"/>
      <c r="O43" s="1"/>
      <c r="P43" s="1"/>
      <c r="Q43" s="1"/>
      <c r="R43" s="1"/>
    </row>
    <row r="44" spans="1:18" x14ac:dyDescent="0.25">
      <c r="A44" s="4" t="s">
        <v>26</v>
      </c>
      <c r="B44" s="7" t="s">
        <v>25</v>
      </c>
      <c r="C44" s="2">
        <f t="shared" ref="C44:K44" si="19">SQRT((C16^2-(1-C14))/C14)</f>
        <v>1</v>
      </c>
      <c r="D44" s="2">
        <f t="shared" si="19"/>
        <v>1</v>
      </c>
      <c r="E44" s="2">
        <f t="shared" si="19"/>
        <v>1</v>
      </c>
      <c r="F44" s="2">
        <f t="shared" si="19"/>
        <v>0.9</v>
      </c>
      <c r="G44" s="2">
        <f t="shared" si="19"/>
        <v>0.87321245982864903</v>
      </c>
      <c r="H44" s="2">
        <f t="shared" si="19"/>
        <v>0.82663978450914966</v>
      </c>
      <c r="I44" s="2">
        <f t="shared" si="19"/>
        <v>0.8</v>
      </c>
      <c r="J44" s="2">
        <f t="shared" si="19"/>
        <v>0.74161984870956643</v>
      </c>
      <c r="K44" s="2">
        <f t="shared" si="19"/>
        <v>0.63245553203367599</v>
      </c>
      <c r="L44" s="2"/>
      <c r="M44" s="2"/>
      <c r="N44" s="2"/>
      <c r="O44" s="2"/>
      <c r="P44" s="2"/>
      <c r="Q44" s="2"/>
      <c r="R44" s="2"/>
    </row>
    <row r="45" spans="1:18" x14ac:dyDescent="0.25">
      <c r="D45" s="2"/>
      <c r="E45" s="2"/>
      <c r="F45" s="2"/>
      <c r="G45" s="2"/>
      <c r="H45" s="2"/>
      <c r="I45" s="2"/>
      <c r="J45" s="2"/>
      <c r="K45" s="2"/>
      <c r="L45" s="2"/>
      <c r="M45" s="2"/>
      <c r="N45" s="2"/>
      <c r="O45" s="2"/>
      <c r="P45" s="2"/>
      <c r="Q45" s="2"/>
      <c r="R45" s="2"/>
    </row>
    <row r="46" spans="1:18" s="3" customFormat="1" x14ac:dyDescent="0.25">
      <c r="A46" s="3" t="s">
        <v>27</v>
      </c>
      <c r="B46" s="1" t="s">
        <v>28</v>
      </c>
      <c r="C46" s="1"/>
      <c r="D46" s="1"/>
      <c r="E46" s="1"/>
      <c r="F46" s="1"/>
      <c r="G46" s="1"/>
      <c r="H46" s="1"/>
      <c r="I46" s="1"/>
      <c r="J46" s="1"/>
      <c r="K46" s="1"/>
      <c r="L46" s="1"/>
      <c r="M46" s="1"/>
      <c r="N46" s="1"/>
      <c r="O46" s="1"/>
      <c r="P46" s="1"/>
      <c r="Q46" s="1"/>
      <c r="R46" s="1"/>
    </row>
    <row r="47" spans="1:18" x14ac:dyDescent="0.25">
      <c r="A47" s="4" t="s">
        <v>30</v>
      </c>
      <c r="B47" s="7" t="s">
        <v>29</v>
      </c>
      <c r="C47" s="2">
        <f>(1/C44)*C38/SQRT(1+((1/C44)^2-1)*C38^2)</f>
        <v>0.4</v>
      </c>
      <c r="D47" s="2">
        <f t="shared" ref="D47:G47" si="20">(1/D44)*D38/SQRT(1+((1/D44)^2-1)*D38^2)</f>
        <v>0.44721359549995798</v>
      </c>
      <c r="E47" s="2">
        <f t="shared" si="20"/>
        <v>0.51639777949432231</v>
      </c>
      <c r="F47" s="2">
        <f t="shared" si="20"/>
        <v>0.43633190428808527</v>
      </c>
      <c r="G47" s="2">
        <f t="shared" si="20"/>
        <v>0.5112146102111208</v>
      </c>
      <c r="H47" s="2">
        <f t="shared" ref="H47:K47" si="21">(1/H44)*H38/SQRT(1+((1/H44)^2-1)*H38^2)</f>
        <v>0.63519961400787117</v>
      </c>
      <c r="I47" s="2">
        <f t="shared" si="21"/>
        <v>0.47891314261057566</v>
      </c>
      <c r="J47" s="2">
        <f t="shared" si="21"/>
        <v>0.59620199391706197</v>
      </c>
      <c r="K47" s="2">
        <f t="shared" si="21"/>
        <v>0.8064778385455118</v>
      </c>
      <c r="L47" s="2"/>
      <c r="M47" s="2"/>
      <c r="N47" s="2"/>
      <c r="O47" s="2"/>
      <c r="P47" s="2"/>
      <c r="Q47" s="2"/>
      <c r="R47" s="2"/>
    </row>
    <row r="48" spans="1:18" x14ac:dyDescent="0.25">
      <c r="D48" s="2"/>
      <c r="E48" s="2"/>
      <c r="F48" s="2"/>
      <c r="G48" s="2"/>
      <c r="H48" s="2"/>
      <c r="I48" s="2"/>
      <c r="J48" s="2"/>
      <c r="K48" s="2"/>
      <c r="L48" s="2"/>
      <c r="M48" s="2"/>
      <c r="N48" s="2"/>
      <c r="O48" s="2"/>
      <c r="P48" s="2"/>
      <c r="Q48" s="2"/>
      <c r="R48" s="2"/>
    </row>
    <row r="49" spans="1:18" x14ac:dyDescent="0.25">
      <c r="A49" s="4" t="s">
        <v>31</v>
      </c>
      <c r="B49" s="1" t="s">
        <v>32</v>
      </c>
      <c r="D49" s="2"/>
      <c r="E49" s="2"/>
      <c r="F49" s="2"/>
      <c r="G49" s="2"/>
      <c r="H49" s="2"/>
      <c r="I49" s="2"/>
      <c r="J49" s="2"/>
      <c r="K49" s="2"/>
      <c r="L49" s="2"/>
      <c r="M49" s="2"/>
      <c r="N49" s="2"/>
      <c r="O49" s="2"/>
      <c r="P49" s="2"/>
      <c r="Q49" s="2"/>
      <c r="R49" s="2"/>
    </row>
    <row r="50" spans="1:18" x14ac:dyDescent="0.25">
      <c r="A50" s="4" t="s">
        <v>34</v>
      </c>
      <c r="B50" s="7" t="s">
        <v>33</v>
      </c>
      <c r="C50" s="2">
        <f t="shared" ref="C50:K50" si="22">C47*SQRT(C14)</f>
        <v>0.4</v>
      </c>
      <c r="D50" s="2">
        <f t="shared" si="22"/>
        <v>0.4</v>
      </c>
      <c r="E50" s="2">
        <f t="shared" si="22"/>
        <v>0.40000000000000008</v>
      </c>
      <c r="F50" s="2">
        <f t="shared" si="22"/>
        <v>0.43633190428808527</v>
      </c>
      <c r="G50" s="2">
        <f t="shared" si="22"/>
        <v>0.45724424780924966</v>
      </c>
      <c r="H50" s="2">
        <f t="shared" si="22"/>
        <v>0.49202350531397293</v>
      </c>
      <c r="I50" s="2">
        <f t="shared" si="22"/>
        <v>0.47891314261057566</v>
      </c>
      <c r="J50" s="2">
        <f t="shared" si="22"/>
        <v>0.53325927468778667</v>
      </c>
      <c r="K50" s="2">
        <f t="shared" si="22"/>
        <v>0.62469504755442429</v>
      </c>
      <c r="L50" s="2"/>
      <c r="M50" s="2"/>
      <c r="N50" s="2"/>
      <c r="O50" s="2"/>
      <c r="P50" s="2"/>
      <c r="Q50" s="2"/>
      <c r="R50" s="2"/>
    </row>
  </sheetData>
  <pageMargins left="0.7" right="0.7" top="0.75" bottom="0.75" header="0.3" footer="0.3"/>
  <pageSetup paperSize="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25" workbookViewId="0">
      <selection sqref="A1:XFD2"/>
    </sheetView>
  </sheetViews>
  <sheetFormatPr defaultRowHeight="15" x14ac:dyDescent="0.25"/>
  <sheetData>
    <row r="1" spans="1:6" x14ac:dyDescent="0.25">
      <c r="A1" s="2"/>
      <c r="B1" s="2"/>
      <c r="C1" s="4"/>
      <c r="D1" s="4"/>
      <c r="E1" s="4"/>
      <c r="F1" s="4"/>
    </row>
    <row r="2" spans="1:6" x14ac:dyDescent="0.25">
      <c r="A2" s="2"/>
      <c r="B2" s="2"/>
      <c r="C2" s="4"/>
      <c r="D2" s="4"/>
      <c r="E2" s="4"/>
      <c r="F2" s="4"/>
    </row>
    <row r="3" spans="1:6" x14ac:dyDescent="0.25">
      <c r="A3" s="2"/>
      <c r="B3" s="2"/>
      <c r="C3" s="4"/>
      <c r="D3" s="4"/>
      <c r="E3" s="4"/>
      <c r="F3" s="4"/>
    </row>
    <row r="4" spans="1:6" x14ac:dyDescent="0.25">
      <c r="A4" s="2"/>
      <c r="B4" s="2"/>
      <c r="C4" s="4"/>
      <c r="D4" s="4"/>
      <c r="E4" s="4"/>
      <c r="F4"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4"/>
  <sheetViews>
    <sheetView workbookViewId="0">
      <selection activeCell="E7" sqref="E7"/>
    </sheetView>
  </sheetViews>
  <sheetFormatPr defaultRowHeight="15" x14ac:dyDescent="0.25"/>
  <cols>
    <col min="1" max="1" width="86.28515625" customWidth="1"/>
  </cols>
  <sheetData>
    <row r="1" spans="1:1" ht="60.75" customHeight="1" x14ac:dyDescent="0.25">
      <c r="A1" s="47"/>
    </row>
    <row r="2" spans="1:1" x14ac:dyDescent="0.25">
      <c r="A2" s="48"/>
    </row>
    <row r="3" spans="1:1" ht="15.75" customHeight="1" x14ac:dyDescent="0.25">
      <c r="A3" s="48"/>
    </row>
    <row r="4" spans="1:1" x14ac:dyDescent="0.25">
      <c r="A4" s="47"/>
    </row>
    <row r="5" spans="1:1" x14ac:dyDescent="0.25">
      <c r="A5" s="49"/>
    </row>
    <row r="6" spans="1:1" x14ac:dyDescent="0.25">
      <c r="A6" s="49"/>
    </row>
    <row r="7" spans="1:1" x14ac:dyDescent="0.25">
      <c r="A7" s="49"/>
    </row>
    <row r="8" spans="1:1" x14ac:dyDescent="0.25">
      <c r="A8" s="49"/>
    </row>
    <row r="9" spans="1:1" x14ac:dyDescent="0.25">
      <c r="A9" s="49"/>
    </row>
    <row r="10" spans="1:1" x14ac:dyDescent="0.25">
      <c r="A10" s="49"/>
    </row>
    <row r="11" spans="1:1" x14ac:dyDescent="0.25">
      <c r="A11" s="49"/>
    </row>
    <row r="12" spans="1:1" x14ac:dyDescent="0.25">
      <c r="A12" s="49"/>
    </row>
    <row r="13" spans="1:1" x14ac:dyDescent="0.25">
      <c r="A13" s="48"/>
    </row>
    <row r="14" spans="1:1" x14ac:dyDescent="0.25">
      <c r="A14" s="48"/>
    </row>
  </sheetData>
  <pageMargins left="0.7" right="0.7" top="0.75" bottom="0.75" header="0.3" footer="0.3"/>
  <drawing r:id="rId1"/>
  <legacyDrawing r:id="rId2"/>
  <oleObjects>
    <mc:AlternateContent xmlns:mc="http://schemas.openxmlformats.org/markup-compatibility/2006">
      <mc:Choice Requires="x14">
        <oleObject progId="Word.Document.12" shapeId="4097" r:id="rId3">
          <objectPr defaultSize="0" r:id="rId4">
            <anchor moveWithCells="1">
              <from>
                <xdr:col>0</xdr:col>
                <xdr:colOff>0</xdr:colOff>
                <xdr:row>0</xdr:row>
                <xdr:rowOff>0</xdr:rowOff>
              </from>
              <to>
                <xdr:col>0</xdr:col>
                <xdr:colOff>5734050</xdr:colOff>
                <xdr:row>36</xdr:row>
                <xdr:rowOff>104775</xdr:rowOff>
              </to>
            </anchor>
          </objectPr>
        </oleObject>
      </mc:Choice>
      <mc:Fallback>
        <oleObject progId="Word.Document.12" shapeId="4097"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Calculations</vt:lpstr>
      <vt:lpstr>Table 2 (Hunter, Schmidt , Le) </vt:lpstr>
      <vt:lpstr>Commentary</vt:lpstr>
    </vt:vector>
  </TitlesOfParts>
  <Company>UCL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McManus</dc:creator>
  <cp:lastModifiedBy>Chris3</cp:lastModifiedBy>
  <cp:lastPrinted>2013-09-07T09:04:06Z</cp:lastPrinted>
  <dcterms:created xsi:type="dcterms:W3CDTF">2012-02-17T09:38:04Z</dcterms:created>
  <dcterms:modified xsi:type="dcterms:W3CDTF">2013-09-07T10:26:30Z</dcterms:modified>
</cp:coreProperties>
</file>